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S\4-PRODUITS\Jauge G1\3 - Documents\"/>
    </mc:Choice>
  </mc:AlternateContent>
  <xr:revisionPtr revIDLastSave="0" documentId="13_ncr:1_{B20856CE-5AC5-4A00-8D83-417495AAF01E}" xr6:coauthVersionLast="47" xr6:coauthVersionMax="47" xr10:uidLastSave="{00000000-0000-0000-0000-000000000000}"/>
  <bookViews>
    <workbookView xWindow="-28920" yWindow="-135" windowWidth="29040" windowHeight="15840" xr2:uid="{54E95CE3-F1EF-459A-8DAE-AB7F87A588A8}"/>
  </bookViews>
  <sheets>
    <sheet name="Manual" sheetId="2" r:id="rId1"/>
    <sheet name="G1" sheetId="8" r:id="rId2"/>
    <sheet name="G1 (Example)" sheetId="1" r:id="rId3"/>
    <sheet name="Calcul dilatation" sheetId="5" state="hidden" r:id="rId4"/>
  </sheets>
  <definedNames>
    <definedName name="_xlnm.Print_Area" localSheetId="1">'G1'!$A$1:$U$31</definedName>
    <definedName name="_xlnm.Print_Area" localSheetId="2">'G1 (Example)'!$A$1:$U$31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6" i="8" l="1"/>
  <c r="I47" i="8" s="1"/>
  <c r="I48" i="8" s="1"/>
  <c r="L30" i="8"/>
  <c r="L42" i="8" s="1"/>
  <c r="K30" i="8"/>
  <c r="K42" i="8" s="1"/>
  <c r="J30" i="8"/>
  <c r="J42" i="8" s="1"/>
  <c r="I30" i="8"/>
  <c r="I42" i="8" s="1"/>
  <c r="H30" i="8"/>
  <c r="H42" i="8" s="1"/>
  <c r="G30" i="8"/>
  <c r="G42" i="8" s="1"/>
  <c r="F30" i="8"/>
  <c r="F42" i="8" s="1"/>
  <c r="E30" i="8"/>
  <c r="E42" i="8" s="1"/>
  <c r="D30" i="8"/>
  <c r="D42" i="8" s="1"/>
  <c r="L29" i="8"/>
  <c r="L41" i="8" s="1"/>
  <c r="K29" i="8"/>
  <c r="K41" i="8" s="1"/>
  <c r="J29" i="8"/>
  <c r="J41" i="8" s="1"/>
  <c r="I29" i="8"/>
  <c r="I41" i="8" s="1"/>
  <c r="H29" i="8"/>
  <c r="H41" i="8" s="1"/>
  <c r="G29" i="8"/>
  <c r="G41" i="8" s="1"/>
  <c r="F29" i="8"/>
  <c r="F41" i="8" s="1"/>
  <c r="E29" i="8"/>
  <c r="E41" i="8" s="1"/>
  <c r="D29" i="8"/>
  <c r="D41" i="8" s="1"/>
  <c r="L28" i="8"/>
  <c r="L40" i="8" s="1"/>
  <c r="K28" i="8"/>
  <c r="K40" i="8" s="1"/>
  <c r="J28" i="8"/>
  <c r="J40" i="8" s="1"/>
  <c r="I28" i="8"/>
  <c r="I40" i="8" s="1"/>
  <c r="H28" i="8"/>
  <c r="H40" i="8" s="1"/>
  <c r="G28" i="8"/>
  <c r="G40" i="8" s="1"/>
  <c r="F28" i="8"/>
  <c r="F40" i="8" s="1"/>
  <c r="E28" i="8"/>
  <c r="E40" i="8" s="1"/>
  <c r="D28" i="8"/>
  <c r="D40" i="8" s="1"/>
  <c r="L27" i="8"/>
  <c r="L39" i="8" s="1"/>
  <c r="K27" i="8"/>
  <c r="K39" i="8" s="1"/>
  <c r="J27" i="8"/>
  <c r="J39" i="8" s="1"/>
  <c r="I27" i="8"/>
  <c r="I39" i="8" s="1"/>
  <c r="H27" i="8"/>
  <c r="H39" i="8" s="1"/>
  <c r="G27" i="8"/>
  <c r="G39" i="8" s="1"/>
  <c r="F27" i="8"/>
  <c r="F39" i="8" s="1"/>
  <c r="E27" i="8"/>
  <c r="E39" i="8" s="1"/>
  <c r="D27" i="8"/>
  <c r="D39" i="8" s="1"/>
  <c r="L26" i="8"/>
  <c r="L38" i="8" s="1"/>
  <c r="K26" i="8"/>
  <c r="K38" i="8" s="1"/>
  <c r="J26" i="8"/>
  <c r="J38" i="8" s="1"/>
  <c r="I26" i="8"/>
  <c r="I38" i="8" s="1"/>
  <c r="H26" i="8"/>
  <c r="H38" i="8" s="1"/>
  <c r="G26" i="8"/>
  <c r="G38" i="8" s="1"/>
  <c r="F26" i="8"/>
  <c r="F38" i="8" s="1"/>
  <c r="E26" i="8"/>
  <c r="E38" i="8" s="1"/>
  <c r="D26" i="8"/>
  <c r="D38" i="8" s="1"/>
  <c r="L25" i="8"/>
  <c r="L37" i="8" s="1"/>
  <c r="K25" i="8"/>
  <c r="K37" i="8" s="1"/>
  <c r="J25" i="8"/>
  <c r="J37" i="8" s="1"/>
  <c r="I25" i="8"/>
  <c r="I37" i="8" s="1"/>
  <c r="H25" i="8"/>
  <c r="H37" i="8" s="1"/>
  <c r="G25" i="8"/>
  <c r="G37" i="8" s="1"/>
  <c r="F25" i="8"/>
  <c r="F37" i="8" s="1"/>
  <c r="E25" i="8"/>
  <c r="E37" i="8" s="1"/>
  <c r="D25" i="8"/>
  <c r="D37" i="8" s="1"/>
  <c r="L24" i="8"/>
  <c r="L36" i="8" s="1"/>
  <c r="K24" i="8"/>
  <c r="K36" i="8" s="1"/>
  <c r="J24" i="8"/>
  <c r="J36" i="8" s="1"/>
  <c r="I24" i="8"/>
  <c r="I36" i="8" s="1"/>
  <c r="H24" i="8"/>
  <c r="H36" i="8" s="1"/>
  <c r="G24" i="8"/>
  <c r="G36" i="8" s="1"/>
  <c r="F24" i="8"/>
  <c r="F36" i="8" s="1"/>
  <c r="E24" i="8"/>
  <c r="E36" i="8" s="1"/>
  <c r="D24" i="8"/>
  <c r="D36" i="8" s="1"/>
  <c r="L23" i="8"/>
  <c r="L35" i="8" s="1"/>
  <c r="K23" i="8"/>
  <c r="K35" i="8" s="1"/>
  <c r="J23" i="8"/>
  <c r="J35" i="8" s="1"/>
  <c r="I23" i="8"/>
  <c r="I35" i="8" s="1"/>
  <c r="H23" i="8"/>
  <c r="H35" i="8" s="1"/>
  <c r="G23" i="8"/>
  <c r="G35" i="8" s="1"/>
  <c r="F23" i="8"/>
  <c r="F35" i="8" s="1"/>
  <c r="E23" i="8"/>
  <c r="E35" i="8" s="1"/>
  <c r="D23" i="8"/>
  <c r="D35" i="8" s="1"/>
  <c r="L22" i="8"/>
  <c r="L34" i="8" s="1"/>
  <c r="K22" i="8"/>
  <c r="K34" i="8" s="1"/>
  <c r="J22" i="8"/>
  <c r="J34" i="8" s="1"/>
  <c r="I22" i="8"/>
  <c r="I34" i="8" s="1"/>
  <c r="H22" i="8"/>
  <c r="H34" i="8" s="1"/>
  <c r="G22" i="8"/>
  <c r="G34" i="8" s="1"/>
  <c r="F22" i="8"/>
  <c r="F34" i="8" s="1"/>
  <c r="E22" i="8"/>
  <c r="E34" i="8" s="1"/>
  <c r="D22" i="8"/>
  <c r="D34" i="8" s="1"/>
  <c r="L21" i="8"/>
  <c r="L33" i="8" s="1"/>
  <c r="K21" i="8"/>
  <c r="K33" i="8" s="1"/>
  <c r="J21" i="8"/>
  <c r="J33" i="8" s="1"/>
  <c r="I21" i="8"/>
  <c r="I33" i="8" s="1"/>
  <c r="H21" i="8"/>
  <c r="H33" i="8" s="1"/>
  <c r="G21" i="8"/>
  <c r="G33" i="8" s="1"/>
  <c r="F21" i="8"/>
  <c r="F33" i="8" s="1"/>
  <c r="E21" i="8"/>
  <c r="E33" i="8" s="1"/>
  <c r="D21" i="8"/>
  <c r="D33" i="8" s="1"/>
  <c r="D30" i="1"/>
  <c r="D29" i="1"/>
  <c r="D28" i="1"/>
  <c r="D27" i="1"/>
  <c r="D26" i="1"/>
  <c r="D25" i="1"/>
  <c r="D24" i="1"/>
  <c r="D23" i="1"/>
  <c r="D22" i="1"/>
  <c r="D21" i="1"/>
  <c r="E30" i="1"/>
  <c r="F30" i="1"/>
  <c r="F42" i="1" s="1"/>
  <c r="G30" i="1"/>
  <c r="G42" i="1" s="1"/>
  <c r="H30" i="1"/>
  <c r="H42" i="1" s="1"/>
  <c r="I30" i="1"/>
  <c r="J30" i="1"/>
  <c r="J42" i="1" s="1"/>
  <c r="K30" i="1"/>
  <c r="K42" i="1" s="1"/>
  <c r="L30" i="1"/>
  <c r="L42" i="1" s="1"/>
  <c r="E24" i="1"/>
  <c r="F24" i="1"/>
  <c r="G24" i="1"/>
  <c r="H24" i="1"/>
  <c r="I24" i="1"/>
  <c r="J24" i="1"/>
  <c r="K24" i="1"/>
  <c r="L24" i="1"/>
  <c r="E25" i="1"/>
  <c r="F25" i="1"/>
  <c r="F37" i="1" s="1"/>
  <c r="G25" i="1"/>
  <c r="H25" i="1"/>
  <c r="H37" i="1" s="1"/>
  <c r="I25" i="1"/>
  <c r="J25" i="1"/>
  <c r="J37" i="1" s="1"/>
  <c r="K25" i="1"/>
  <c r="L25" i="1"/>
  <c r="L37" i="1" s="1"/>
  <c r="E26" i="1"/>
  <c r="F26" i="1"/>
  <c r="G26" i="1"/>
  <c r="H26" i="1"/>
  <c r="H38" i="1" s="1"/>
  <c r="I26" i="1"/>
  <c r="J26" i="1"/>
  <c r="J38" i="1" s="1"/>
  <c r="K26" i="1"/>
  <c r="L26" i="1"/>
  <c r="L38" i="1" s="1"/>
  <c r="E27" i="1"/>
  <c r="F27" i="1"/>
  <c r="F39" i="1" s="1"/>
  <c r="G27" i="1"/>
  <c r="H27" i="1"/>
  <c r="I27" i="1"/>
  <c r="J27" i="1"/>
  <c r="J39" i="1" s="1"/>
  <c r="K27" i="1"/>
  <c r="L27" i="1"/>
  <c r="E28" i="1"/>
  <c r="F28" i="1"/>
  <c r="F40" i="1" s="1"/>
  <c r="G28" i="1"/>
  <c r="H28" i="1"/>
  <c r="H40" i="1" s="1"/>
  <c r="I28" i="1"/>
  <c r="J28" i="1"/>
  <c r="J40" i="1" s="1"/>
  <c r="K28" i="1"/>
  <c r="L28" i="1"/>
  <c r="L40" i="1" s="1"/>
  <c r="E29" i="1"/>
  <c r="E41" i="1" s="1"/>
  <c r="F29" i="1"/>
  <c r="F41" i="1" s="1"/>
  <c r="G29" i="1"/>
  <c r="H29" i="1"/>
  <c r="H41" i="1" s="1"/>
  <c r="I29" i="1"/>
  <c r="J29" i="1"/>
  <c r="J41" i="1" s="1"/>
  <c r="K29" i="1"/>
  <c r="K41" i="1" s="1"/>
  <c r="L29" i="1"/>
  <c r="L41" i="1" s="1"/>
  <c r="I42" i="1"/>
  <c r="E42" i="1"/>
  <c r="I41" i="1"/>
  <c r="G41" i="1"/>
  <c r="K40" i="1"/>
  <c r="I40" i="1"/>
  <c r="G40" i="1"/>
  <c r="L39" i="1"/>
  <c r="K39" i="1"/>
  <c r="I39" i="1"/>
  <c r="H39" i="1"/>
  <c r="G39" i="1"/>
  <c r="K38" i="1"/>
  <c r="I38" i="1"/>
  <c r="G38" i="1"/>
  <c r="F38" i="1"/>
  <c r="K37" i="1"/>
  <c r="I37" i="1"/>
  <c r="G37" i="1"/>
  <c r="D34" i="1"/>
  <c r="D33" i="1"/>
  <c r="D35" i="1" l="1"/>
  <c r="D42" i="1" l="1"/>
  <c r="D41" i="1"/>
  <c r="I46" i="1"/>
  <c r="I47" i="1" s="1"/>
  <c r="I48" i="1" s="1"/>
  <c r="G22" i="1" l="1"/>
  <c r="G34" i="1" s="1"/>
  <c r="K22" i="1"/>
  <c r="K34" i="1" s="1"/>
  <c r="G23" i="1"/>
  <c r="G35" i="1" s="1"/>
  <c r="K23" i="1"/>
  <c r="K35" i="1" s="1"/>
  <c r="H21" i="1"/>
  <c r="H33" i="1" s="1"/>
  <c r="L21" i="1"/>
  <c r="L33" i="1" s="1"/>
  <c r="H22" i="1"/>
  <c r="H34" i="1" s="1"/>
  <c r="L22" i="1"/>
  <c r="L34" i="1" s="1"/>
  <c r="H23" i="1"/>
  <c r="H35" i="1" s="1"/>
  <c r="L23" i="1"/>
  <c r="L35" i="1" s="1"/>
  <c r="I21" i="1"/>
  <c r="I33" i="1" s="1"/>
  <c r="E21" i="1"/>
  <c r="E33" i="1" s="1"/>
  <c r="K21" i="1"/>
  <c r="K33" i="1" s="1"/>
  <c r="E22" i="1"/>
  <c r="E34" i="1" s="1"/>
  <c r="I22" i="1"/>
  <c r="I34" i="1" s="1"/>
  <c r="E23" i="1"/>
  <c r="E35" i="1" s="1"/>
  <c r="I23" i="1"/>
  <c r="I35" i="1" s="1"/>
  <c r="F21" i="1"/>
  <c r="F33" i="1" s="1"/>
  <c r="J21" i="1"/>
  <c r="J33" i="1" s="1"/>
  <c r="F22" i="1"/>
  <c r="F34" i="1" s="1"/>
  <c r="J22" i="1"/>
  <c r="J34" i="1" s="1"/>
  <c r="F23" i="1"/>
  <c r="J23" i="1"/>
  <c r="J35" i="1" s="1"/>
  <c r="G21" i="1"/>
  <c r="G33" i="1" s="1"/>
  <c r="E40" i="1"/>
  <c r="D40" i="1"/>
  <c r="D39" i="1"/>
  <c r="E39" i="1"/>
  <c r="E38" i="1"/>
  <c r="D38" i="1"/>
  <c r="E37" i="1"/>
  <c r="D37" i="1"/>
  <c r="I36" i="1"/>
  <c r="E36" i="1"/>
  <c r="L36" i="1"/>
  <c r="H36" i="1"/>
  <c r="D36" i="1"/>
  <c r="K36" i="1"/>
  <c r="G36" i="1"/>
  <c r="J36" i="1"/>
  <c r="F36" i="1"/>
  <c r="F35" i="1"/>
</calcChain>
</file>

<file path=xl/sharedStrings.xml><?xml version="1.0" encoding="utf-8"?>
<sst xmlns="http://schemas.openxmlformats.org/spreadsheetml/2006/main" count="42" uniqueCount="21">
  <si>
    <t>DATES</t>
  </si>
  <si>
    <t>mm</t>
  </si>
  <si>
    <t xml:space="preserve">Coeffcient de dilatation linéaire de la jauge G1 : </t>
  </si>
  <si>
    <t>mm/mm/C</t>
  </si>
  <si>
    <t>Distance entre les 2 trous de fixations à 20°C</t>
  </si>
  <si>
    <t>T°C de référence</t>
  </si>
  <si>
    <t>°C</t>
  </si>
  <si>
    <t>Dilation de la jauge à la T° initiale</t>
  </si>
  <si>
    <t>Différence entre la T° de référence et la T° initiale</t>
  </si>
  <si>
    <t>Distance entre les 2 trous de fixations à la température initiale</t>
  </si>
  <si>
    <t>Valeurs pour calcul de la dilatation - Ne pas modifier</t>
  </si>
  <si>
    <t>MONITORING OF CRACK EVOLUTION WITH G1 GAUGE</t>
  </si>
  <si>
    <t xml:space="preserve">SITE, LOCATION  : </t>
  </si>
  <si>
    <t xml:space="preserve"> 88 champs Elysées</t>
  </si>
  <si>
    <t>TABLE OF G1 GAUGE READINGS</t>
  </si>
  <si>
    <t>GAUGE N°</t>
  </si>
  <si>
    <r>
      <t xml:space="preserve">TABLE OF READINGS </t>
    </r>
    <r>
      <rPr>
        <b/>
        <sz val="12"/>
        <color rgb="FFFFC000"/>
        <rFont val="Calibri"/>
        <family val="2"/>
        <scheme val="minor"/>
      </rPr>
      <t>ADJUSTED ACCORDING TO THE 1ST TEMPERATURE</t>
    </r>
  </si>
  <si>
    <t>INSTRUCTIONS FOR USE</t>
  </si>
  <si>
    <r>
      <t xml:space="preserve">TABLE OF </t>
    </r>
    <r>
      <rPr>
        <b/>
        <sz val="12"/>
        <color rgb="FFFFC000"/>
        <rFont val="Calibri"/>
        <family val="2"/>
        <scheme val="minor"/>
      </rPr>
      <t>∆X ADJUSTED ACCORDING TO THE INITIAL T°C</t>
    </r>
  </si>
  <si>
    <t>T in °C</t>
  </si>
  <si>
    <r>
      <t xml:space="preserve">1- Copy the blank spreadsheet ("G1") onto additional sheets (1 sheet per observation site)
2- Specify the name and address of the observation site
3- Number the gauges
4- Specify the date of the observation (07/14/21 for July 14 2021) and the temperature (29 for 29°C) to calculate the dilatation according to the temperature differences compared to the T°C of the 1st measurement. NB: If you have not taken the temperature, leave the value blank; the expansion coefficient will not be taken into account. 
</t>
    </r>
    <r>
      <rPr>
        <i/>
        <sz val="11"/>
        <color theme="1"/>
        <rFont val="Calibri"/>
        <family val="2"/>
        <scheme val="minor"/>
      </rPr>
      <t xml:space="preserve">If you did not take a temperature reading for a measurement, enter the same temperature as the first measurement to ignore the coefficient of expansion.	</t>
    </r>
    <r>
      <rPr>
        <sz val="11"/>
        <color theme="1"/>
        <rFont val="Calibri"/>
        <family val="2"/>
        <scheme val="minor"/>
      </rPr>
      <t xml:space="preserve">													
5- Write the reading on the vernier of each gauge in mm (Example: 10.8) 
6- The evolution of the adjusted temperature gauge, as well as the points of the curve are automatically recorded.
During the following observations, carry out tasks 4 and 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</si>
</sst>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°\C"/>
    <numFmt numFmtId="165" formatCode="0.0"/>
    <numFmt numFmtId="166" formatCode="mm/dd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11" fillId="0" borderId="0"/>
  </cellStyleXfs>
  <cellXfs count="51">
    <xf numFmtId="0" fontId="0" fillId="0" borderId="0" xfId="0"/>
    <xf numFmtId="0" fontId="0" fillId="0" borderId="3" xfId="0" applyBorder="1"/>
    <xf numFmtId="0" fontId="0" fillId="0" borderId="0" xfId="0" applyAlignment="1">
      <alignment horizontal="left" vertic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4" fillId="4" borderId="8" xfId="3" applyFont="1" applyBorder="1" applyAlignment="1">
      <alignment horizontal="center"/>
    </xf>
    <xf numFmtId="0" fontId="4" fillId="4" borderId="10" xfId="3" applyFont="1" applyBorder="1" applyAlignment="1">
      <alignment horizontal="center"/>
    </xf>
    <xf numFmtId="0" fontId="0" fillId="0" borderId="0" xfId="0" applyAlignment="1">
      <alignment wrapText="1"/>
    </xf>
    <xf numFmtId="0" fontId="4" fillId="4" borderId="23" xfId="3" applyFont="1" applyBorder="1" applyAlignment="1">
      <alignment horizontal="center"/>
    </xf>
    <xf numFmtId="164" fontId="4" fillId="4" borderId="6" xfId="3" applyNumberFormat="1" applyFont="1" applyBorder="1"/>
    <xf numFmtId="164" fontId="4" fillId="4" borderId="7" xfId="3" applyNumberFormat="1" applyFont="1" applyBorder="1"/>
    <xf numFmtId="0" fontId="12" fillId="0" borderId="0" xfId="4" applyFont="1"/>
    <xf numFmtId="0" fontId="13" fillId="0" borderId="0" xfId="0" applyFont="1"/>
    <xf numFmtId="165" fontId="0" fillId="0" borderId="21" xfId="0" applyNumberFormat="1" applyBorder="1"/>
    <xf numFmtId="165" fontId="0" fillId="0" borderId="22" xfId="0" applyNumberFormat="1" applyBorder="1"/>
    <xf numFmtId="165" fontId="0" fillId="0" borderId="3" xfId="0" applyNumberFormat="1" applyBorder="1"/>
    <xf numFmtId="165" fontId="0" fillId="0" borderId="9" xfId="0" applyNumberFormat="1" applyBorder="1"/>
    <xf numFmtId="0" fontId="16" fillId="0" borderId="0" xfId="0" applyFont="1"/>
    <xf numFmtId="0" fontId="17" fillId="0" borderId="16" xfId="0" applyFont="1" applyBorder="1"/>
    <xf numFmtId="0" fontId="0" fillId="0" borderId="17" xfId="0" applyBorder="1"/>
    <xf numFmtId="0" fontId="0" fillId="0" borderId="18" xfId="0" applyBorder="1"/>
    <xf numFmtId="0" fontId="12" fillId="0" borderId="26" xfId="0" applyFont="1" applyBorder="1"/>
    <xf numFmtId="0" fontId="12" fillId="0" borderId="0" xfId="0" applyFont="1"/>
    <xf numFmtId="164" fontId="12" fillId="0" borderId="0" xfId="0" applyNumberFormat="1" applyFont="1"/>
    <xf numFmtId="0" fontId="0" fillId="0" borderId="27" xfId="0" applyBorder="1"/>
    <xf numFmtId="0" fontId="12" fillId="0" borderId="27" xfId="0" applyFont="1" applyBorder="1"/>
    <xf numFmtId="0" fontId="12" fillId="0" borderId="28" xfId="0" applyFont="1" applyBorder="1"/>
    <xf numFmtId="0" fontId="0" fillId="0" borderId="29" xfId="0" applyBorder="1"/>
    <xf numFmtId="0" fontId="16" fillId="0" borderId="29" xfId="0" applyFont="1" applyBorder="1"/>
    <xf numFmtId="0" fontId="12" fillId="0" borderId="29" xfId="0" applyFont="1" applyBorder="1"/>
    <xf numFmtId="0" fontId="12" fillId="0" borderId="30" xfId="0" applyFont="1" applyBorder="1"/>
    <xf numFmtId="165" fontId="0" fillId="0" borderId="24" xfId="0" applyNumberFormat="1" applyBorder="1"/>
    <xf numFmtId="165" fontId="0" fillId="0" borderId="25" xfId="0" applyNumberFormat="1" applyBorder="1"/>
    <xf numFmtId="166" fontId="9" fillId="4" borderId="6" xfId="3" applyNumberFormat="1" applyFont="1" applyBorder="1"/>
    <xf numFmtId="166" fontId="9" fillId="4" borderId="7" xfId="3" applyNumberFormat="1" applyFont="1" applyBorder="1"/>
    <xf numFmtId="0" fontId="3" fillId="5" borderId="0" xfId="2" applyFont="1" applyFill="1" applyBorder="1" applyAlignment="1">
      <alignment horizontal="center" vertical="center"/>
    </xf>
    <xf numFmtId="0" fontId="3" fillId="5" borderId="4" xfId="2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 textRotation="90"/>
    </xf>
    <xf numFmtId="0" fontId="8" fillId="5" borderId="20" xfId="0" applyFont="1" applyFill="1" applyBorder="1" applyAlignment="1">
      <alignment horizontal="center" vertical="center" textRotation="9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5" borderId="14" xfId="2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center" vertical="center"/>
    </xf>
    <xf numFmtId="0" fontId="6" fillId="2" borderId="6" xfId="1" applyFont="1" applyBorder="1" applyAlignment="1">
      <alignment horizontal="left" vertical="center"/>
    </xf>
    <xf numFmtId="0" fontId="6" fillId="2" borderId="7" xfId="1" applyFont="1" applyBorder="1" applyAlignment="1">
      <alignment horizontal="left" vertical="center"/>
    </xf>
    <xf numFmtId="0" fontId="10" fillId="5" borderId="16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8" xfId="2" applyFont="1" applyFill="1" applyBorder="1" applyAlignment="1">
      <alignment horizontal="center"/>
    </xf>
    <xf numFmtId="0" fontId="5" fillId="4" borderId="5" xfId="3" applyFont="1" applyBorder="1" applyAlignment="1">
      <alignment horizontal="center" vertical="center"/>
    </xf>
    <xf numFmtId="0" fontId="5" fillId="4" borderId="6" xfId="3" applyFont="1" applyBorder="1" applyAlignment="1">
      <alignment horizontal="center" vertical="center"/>
    </xf>
  </cellXfs>
  <cellStyles count="5">
    <cellStyle name="40 % - Accent5" xfId="3" builtinId="47"/>
    <cellStyle name="Entrée" xfId="1" builtinId="20"/>
    <cellStyle name="Normal" xfId="0" builtinId="0"/>
    <cellStyle name="Normal 2" xfId="4" xr:uid="{DB5A317C-C86B-4991-9241-20D02878483B}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of the distance in mm between the last measurement </a:t>
            </a:r>
          </a:p>
          <a:p>
            <a:pPr>
              <a:defRPr/>
            </a:pPr>
            <a:r>
              <a:rPr lang="fr-FR"/>
              <a:t>and 1st measurement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5176504099778224E-2"/>
          <c:y val="3.2993062135150839E-2"/>
          <c:w val="0.91828602819996341"/>
          <c:h val="0.67098052166361111"/>
        </c:manualLayout>
      </c:layout>
      <c:lineChart>
        <c:grouping val="standard"/>
        <c:varyColors val="0"/>
        <c:ser>
          <c:idx val="0"/>
          <c:order val="0"/>
          <c:tx>
            <c:v>gauge n°1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'G1'!$D$7:$L$7</c:f>
              <c:numCache>
                <c:formatCode>mm/dd/yy</c:formatCode>
                <c:ptCount val="9"/>
              </c:numCache>
            </c:numRef>
          </c:cat>
          <c:val>
            <c:numRef>
              <c:f>'G1'!$D$33:$L$33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A0-450D-A1C1-F944B4ED9182}"/>
            </c:ext>
          </c:extLst>
        </c:ser>
        <c:ser>
          <c:idx val="1"/>
          <c:order val="1"/>
          <c:tx>
            <c:v>gauge n°2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'G1'!$D$7:$L$7</c:f>
              <c:numCache>
                <c:formatCode>mm/dd/yy</c:formatCode>
                <c:ptCount val="9"/>
              </c:numCache>
            </c:numRef>
          </c:cat>
          <c:val>
            <c:numRef>
              <c:f>'G1'!$D$34:$L$34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0-450D-A1C1-F944B4ED9182}"/>
            </c:ext>
          </c:extLst>
        </c:ser>
        <c:ser>
          <c:idx val="2"/>
          <c:order val="2"/>
          <c:tx>
            <c:v>gauge n°3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'G1'!$D$7:$L$7</c:f>
              <c:numCache>
                <c:formatCode>mm/dd/yy</c:formatCode>
                <c:ptCount val="9"/>
              </c:numCache>
            </c:numRef>
          </c:cat>
          <c:val>
            <c:numRef>
              <c:f>'G1'!$D$35:$L$35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A0-450D-A1C1-F944B4ED9182}"/>
            </c:ext>
          </c:extLst>
        </c:ser>
        <c:ser>
          <c:idx val="3"/>
          <c:order val="3"/>
          <c:tx>
            <c:v>gauge n°4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'G1'!$D$7:$L$7</c:f>
              <c:numCache>
                <c:formatCode>mm/dd/yy</c:formatCode>
                <c:ptCount val="9"/>
              </c:numCache>
            </c:numRef>
          </c:cat>
          <c:val>
            <c:numRef>
              <c:f>'G1'!$D$36:$L$36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A0-450D-A1C1-F944B4ED9182}"/>
            </c:ext>
          </c:extLst>
        </c:ser>
        <c:ser>
          <c:idx val="4"/>
          <c:order val="4"/>
          <c:tx>
            <c:v>gauge n°5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'G1'!$D$7:$L$7</c:f>
              <c:numCache>
                <c:formatCode>mm/dd/yy</c:formatCode>
                <c:ptCount val="9"/>
              </c:numCache>
            </c:numRef>
          </c:cat>
          <c:val>
            <c:numRef>
              <c:f>'G1'!$D$37:$L$37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A0-450D-A1C1-F944B4ED9182}"/>
            </c:ext>
          </c:extLst>
        </c:ser>
        <c:ser>
          <c:idx val="5"/>
          <c:order val="5"/>
          <c:tx>
            <c:v>gauge n°6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'G1'!$D$7:$L$7</c:f>
              <c:numCache>
                <c:formatCode>mm/dd/yy</c:formatCode>
                <c:ptCount val="9"/>
              </c:numCache>
            </c:numRef>
          </c:cat>
          <c:val>
            <c:numRef>
              <c:f>'G1'!$D$38:$L$38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A0-450D-A1C1-F944B4ED9182}"/>
            </c:ext>
          </c:extLst>
        </c:ser>
        <c:ser>
          <c:idx val="6"/>
          <c:order val="6"/>
          <c:tx>
            <c:v>gauge n°7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'G1'!$D$7:$L$7</c:f>
              <c:numCache>
                <c:formatCode>mm/dd/yy</c:formatCode>
                <c:ptCount val="9"/>
              </c:numCache>
            </c:numRef>
          </c:cat>
          <c:val>
            <c:numRef>
              <c:f>'G1'!$D$39:$L$39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A0-450D-A1C1-F944B4ED9182}"/>
            </c:ext>
          </c:extLst>
        </c:ser>
        <c:ser>
          <c:idx val="7"/>
          <c:order val="7"/>
          <c:tx>
            <c:v>gauge n°8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'G1'!$D$7:$L$7</c:f>
              <c:numCache>
                <c:formatCode>mm/dd/yy</c:formatCode>
                <c:ptCount val="9"/>
              </c:numCache>
            </c:numRef>
          </c:cat>
          <c:val>
            <c:numRef>
              <c:f>'G1'!$D$40:$L$40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A0-450D-A1C1-F944B4ED9182}"/>
            </c:ext>
          </c:extLst>
        </c:ser>
        <c:ser>
          <c:idx val="8"/>
          <c:order val="8"/>
          <c:tx>
            <c:v>gauge n°9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'G1'!$D$7:$L$7</c:f>
              <c:numCache>
                <c:formatCode>mm/dd/yy</c:formatCode>
                <c:ptCount val="9"/>
              </c:numCache>
            </c:numRef>
          </c:cat>
          <c:val>
            <c:numRef>
              <c:f>'G1'!$D$41:$L$41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7A0-450D-A1C1-F944B4ED9182}"/>
            </c:ext>
          </c:extLst>
        </c:ser>
        <c:ser>
          <c:idx val="9"/>
          <c:order val="9"/>
          <c:tx>
            <c:v>gauge n°10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'G1'!$D$7:$L$7</c:f>
              <c:numCache>
                <c:formatCode>mm/dd/yy</c:formatCode>
                <c:ptCount val="9"/>
              </c:numCache>
            </c:numRef>
          </c:cat>
          <c:val>
            <c:numRef>
              <c:f>'G1'!$D$42:$L$42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A0-450D-A1C1-F944B4ED9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135327"/>
        <c:axId val="1362137407"/>
      </c:lineChart>
      <c:catAx>
        <c:axId val="1362135327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137407"/>
        <c:crosses val="autoZero"/>
        <c:auto val="1"/>
        <c:lblAlgn val="ctr"/>
        <c:lblOffset val="100"/>
        <c:noMultiLvlLbl val="1"/>
      </c:catAx>
      <c:valAx>
        <c:axId val="136213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135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of the distance in mm between the last measurement </a:t>
            </a:r>
          </a:p>
          <a:p>
            <a:pPr>
              <a:defRPr/>
            </a:pPr>
            <a:r>
              <a:rPr lang="fr-FR"/>
              <a:t>and 1st measurement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5176504099778224E-2"/>
          <c:y val="3.2993062135150839E-2"/>
          <c:w val="0.91828602819996341"/>
          <c:h val="0.67098052166361111"/>
        </c:manualLayout>
      </c:layout>
      <c:lineChart>
        <c:grouping val="standard"/>
        <c:varyColors val="0"/>
        <c:ser>
          <c:idx val="0"/>
          <c:order val="0"/>
          <c:tx>
            <c:v>gauge n°1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'G1 (Example)'!$D$7:$L$7</c:f>
              <c:numCache>
                <c:formatCode>mm/dd/yy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'G1 (Example)'!$D$33:$L$33</c:f>
              <c:numCache>
                <c:formatCode>0.0</c:formatCode>
                <c:ptCount val="9"/>
                <c:pt idx="0">
                  <c:v>0</c:v>
                </c:pt>
                <c:pt idx="1">
                  <c:v>0.42005834879999782</c:v>
                </c:pt>
                <c:pt idx="2">
                  <c:v>7.0265127791999973</c:v>
                </c:pt>
                <c:pt idx="3">
                  <c:v>3.0363972095999987</c:v>
                </c:pt>
                <c:pt idx="4">
                  <c:v>3.7047906863999991</c:v>
                </c:pt>
                <c:pt idx="5">
                  <c:v>4.9926965119999984</c:v>
                </c:pt>
                <c:pt idx="6">
                  <c:v>6.0121668608000007</c:v>
                </c:pt>
                <c:pt idx="7">
                  <c:v>5.5647977327999989</c:v>
                </c:pt>
                <c:pt idx="8">
                  <c:v>5.3065874303999969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38-4177-9488-0D93F5538F17}"/>
            </c:ext>
          </c:extLst>
        </c:ser>
        <c:ser>
          <c:idx val="1"/>
          <c:order val="1"/>
          <c:tx>
            <c:v>gauge n°2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'G1 (Example)'!$D$7:$L$7</c:f>
              <c:numCache>
                <c:formatCode>mm/dd/yy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'G1 (Example)'!$D$34:$L$34</c:f>
              <c:numCache>
                <c:formatCode>0.0</c:formatCode>
                <c:ptCount val="9"/>
                <c:pt idx="0">
                  <c:v>0</c:v>
                </c:pt>
                <c:pt idx="1">
                  <c:v>0.41996034880000011</c:v>
                </c:pt>
                <c:pt idx="2">
                  <c:v>1.3296487792000011</c:v>
                </c:pt>
                <c:pt idx="3">
                  <c:v>-0.2591227903999993</c:v>
                </c:pt>
                <c:pt idx="4">
                  <c:v>1.0093126864000013</c:v>
                </c:pt>
                <c:pt idx="5">
                  <c:v>3.0963365120000006</c:v>
                </c:pt>
                <c:pt idx="6">
                  <c:v>4.6148128608000007</c:v>
                </c:pt>
                <c:pt idx="7">
                  <c:v>6.3647067328000002</c:v>
                </c:pt>
                <c:pt idx="8">
                  <c:v>7.3057684303999988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38-4177-9488-0D93F5538F17}"/>
            </c:ext>
          </c:extLst>
        </c:ser>
        <c:ser>
          <c:idx val="2"/>
          <c:order val="2"/>
          <c:tx>
            <c:v>gauge n°3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'G1 (Example)'!$D$7:$L$7</c:f>
              <c:numCache>
                <c:formatCode>mm/dd/yy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'G1 (Example)'!$D$35:$L$35</c:f>
              <c:numCache>
                <c:formatCode>0.0</c:formatCode>
                <c:ptCount val="9"/>
                <c:pt idx="0">
                  <c:v>0</c:v>
                </c:pt>
                <c:pt idx="1">
                  <c:v>3.0205903488000008</c:v>
                </c:pt>
                <c:pt idx="2">
                  <c:v>1.9284237791999992</c:v>
                </c:pt>
                <c:pt idx="3">
                  <c:v>0.83751720959999965</c:v>
                </c:pt>
                <c:pt idx="4">
                  <c:v>2.6046576864000013</c:v>
                </c:pt>
                <c:pt idx="5">
                  <c:v>4.491716512</c:v>
                </c:pt>
                <c:pt idx="6">
                  <c:v>6.6098988608000013</c:v>
                </c:pt>
                <c:pt idx="7">
                  <c:v>6.7626137327999984</c:v>
                </c:pt>
                <c:pt idx="8">
                  <c:v>5.9054534304000015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38-4177-9488-0D93F5538F17}"/>
            </c:ext>
          </c:extLst>
        </c:ser>
        <c:ser>
          <c:idx val="3"/>
          <c:order val="3"/>
          <c:tx>
            <c:v>gauge n°4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'G1 (Example)'!$D$7:$L$7</c:f>
              <c:numCache>
                <c:formatCode>mm/dd/yy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'G1 (Example)'!$D$36:$L$36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38-4177-9488-0D93F5538F17}"/>
            </c:ext>
          </c:extLst>
        </c:ser>
        <c:ser>
          <c:idx val="4"/>
          <c:order val="4"/>
          <c:tx>
            <c:v>gauge n°5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'G1 (Example)'!$D$7:$L$7</c:f>
              <c:numCache>
                <c:formatCode>mm/dd/yy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'G1 (Example)'!$D$37:$L$37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38-4177-9488-0D93F5538F17}"/>
            </c:ext>
          </c:extLst>
        </c:ser>
        <c:ser>
          <c:idx val="5"/>
          <c:order val="5"/>
          <c:tx>
            <c:v>gauge n°6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'G1 (Example)'!$D$7:$L$7</c:f>
              <c:numCache>
                <c:formatCode>mm/dd/yy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'G1 (Example)'!$D$38:$L$38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38-4177-9488-0D93F5538F17}"/>
            </c:ext>
          </c:extLst>
        </c:ser>
        <c:ser>
          <c:idx val="6"/>
          <c:order val="6"/>
          <c:tx>
            <c:v>gauge n°7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'G1 (Example)'!$D$7:$L$7</c:f>
              <c:numCache>
                <c:formatCode>mm/dd/yy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'G1 (Example)'!$D$39:$L$39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E38-4177-9488-0D93F5538F17}"/>
            </c:ext>
          </c:extLst>
        </c:ser>
        <c:ser>
          <c:idx val="7"/>
          <c:order val="7"/>
          <c:tx>
            <c:v>gauge n°8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'G1 (Example)'!$D$7:$L$7</c:f>
              <c:numCache>
                <c:formatCode>mm/dd/yy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'G1 (Example)'!$D$40:$L$40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E38-4177-9488-0D93F5538F17}"/>
            </c:ext>
          </c:extLst>
        </c:ser>
        <c:ser>
          <c:idx val="8"/>
          <c:order val="8"/>
          <c:tx>
            <c:v>gauge n°9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'G1 (Example)'!$D$7:$L$7</c:f>
              <c:numCache>
                <c:formatCode>mm/dd/yy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'G1 (Example)'!$D$41:$L$41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E38-4177-9488-0D93F5538F17}"/>
            </c:ext>
          </c:extLst>
        </c:ser>
        <c:ser>
          <c:idx val="9"/>
          <c:order val="9"/>
          <c:tx>
            <c:v>gauge n°10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'G1 (Example)'!$D$7:$L$7</c:f>
              <c:numCache>
                <c:formatCode>mm/dd/yy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'G1 (Example)'!$D$42:$L$42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E38-4177-9488-0D93F5538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135327"/>
        <c:axId val="1362137407"/>
      </c:lineChart>
      <c:dateAx>
        <c:axId val="1362135327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137407"/>
        <c:crosses val="autoZero"/>
        <c:auto val="1"/>
        <c:lblOffset val="100"/>
        <c:baseTimeUnit val="days"/>
      </c:dateAx>
      <c:valAx>
        <c:axId val="136213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135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augnac-gauges.com/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augnac-gauges.com/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3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augnac-gauges.com/" TargetMode="External"/><Relationship Id="rId1" Type="http://schemas.openxmlformats.org/officeDocument/2006/relationships/chart" Target="../charts/chart2.xml"/><Relationship Id="rId4" Type="http://schemas.openxmlformats.org/officeDocument/2006/relationships/image" Target="../media/image3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4</xdr:row>
      <xdr:rowOff>114300</xdr:rowOff>
    </xdr:from>
    <xdr:to>
      <xdr:col>2</xdr:col>
      <xdr:colOff>8100863</xdr:colOff>
      <xdr:row>39</xdr:row>
      <xdr:rowOff>27709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9BFA3CFB-7CC3-7591-9FA9-B6E632D3B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2771775"/>
          <a:ext cx="9758213" cy="6580909"/>
        </a:xfrm>
        <a:prstGeom prst="rect">
          <a:avLst/>
        </a:prstGeom>
      </xdr:spPr>
    </xdr:pic>
    <xdr:clientData/>
  </xdr:twoCellAnchor>
  <xdr:twoCellAnchor>
    <xdr:from>
      <xdr:col>2</xdr:col>
      <xdr:colOff>2152650</xdr:colOff>
      <xdr:row>6</xdr:row>
      <xdr:rowOff>180975</xdr:rowOff>
    </xdr:from>
    <xdr:to>
      <xdr:col>2</xdr:col>
      <xdr:colOff>2476500</xdr:colOff>
      <xdr:row>8</xdr:row>
      <xdr:rowOff>93464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3A8AD2D1-6F9C-4BAD-BAD8-C045A5834477}"/>
            </a:ext>
          </a:extLst>
        </xdr:cNvPr>
        <xdr:cNvSpPr/>
      </xdr:nvSpPr>
      <xdr:spPr>
        <a:xfrm>
          <a:off x="4267200" y="3219450"/>
          <a:ext cx="323850" cy="293489"/>
        </a:xfrm>
        <a:prstGeom prst="ellipse">
          <a:avLst/>
        </a:prstGeom>
        <a:solidFill>
          <a:schemeClr val="accent2"/>
        </a:solidFill>
        <a:ln w="28575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fr-FR" sz="2400" b="1"/>
            <a:t>2</a:t>
          </a:r>
        </a:p>
      </xdr:txBody>
    </xdr:sp>
    <xdr:clientData/>
  </xdr:twoCellAnchor>
  <xdr:twoCellAnchor>
    <xdr:from>
      <xdr:col>1</xdr:col>
      <xdr:colOff>171450</xdr:colOff>
      <xdr:row>11</xdr:row>
      <xdr:rowOff>28575</xdr:rowOff>
    </xdr:from>
    <xdr:to>
      <xdr:col>1</xdr:col>
      <xdr:colOff>495300</xdr:colOff>
      <xdr:row>12</xdr:row>
      <xdr:rowOff>131564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486700B1-DF7F-4AE4-A809-7D62D7ABD9AE}"/>
            </a:ext>
          </a:extLst>
        </xdr:cNvPr>
        <xdr:cNvSpPr/>
      </xdr:nvSpPr>
      <xdr:spPr>
        <a:xfrm>
          <a:off x="276225" y="4019550"/>
          <a:ext cx="323850" cy="293489"/>
        </a:xfrm>
        <a:prstGeom prst="ellipse">
          <a:avLst/>
        </a:prstGeom>
        <a:solidFill>
          <a:schemeClr val="accent2"/>
        </a:solidFill>
        <a:ln w="28575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fr-FR" sz="2400" b="1"/>
            <a:t>3</a:t>
          </a:r>
        </a:p>
      </xdr:txBody>
    </xdr:sp>
    <xdr:clientData/>
  </xdr:twoCellAnchor>
  <xdr:twoCellAnchor>
    <xdr:from>
      <xdr:col>1</xdr:col>
      <xdr:colOff>466822</xdr:colOff>
      <xdr:row>9</xdr:row>
      <xdr:rowOff>133350</xdr:rowOff>
    </xdr:from>
    <xdr:to>
      <xdr:col>1</xdr:col>
      <xdr:colOff>790672</xdr:colOff>
      <xdr:row>11</xdr:row>
      <xdr:rowOff>45839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0BB5DACD-09CD-4C12-8187-98AE431AF7BB}"/>
            </a:ext>
          </a:extLst>
        </xdr:cNvPr>
        <xdr:cNvSpPr/>
      </xdr:nvSpPr>
      <xdr:spPr>
        <a:xfrm>
          <a:off x="571597" y="3743325"/>
          <a:ext cx="323850" cy="293489"/>
        </a:xfrm>
        <a:prstGeom prst="ellipse">
          <a:avLst/>
        </a:prstGeom>
        <a:solidFill>
          <a:schemeClr val="accent2"/>
        </a:solidFill>
        <a:ln w="28575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fr-FR" sz="2400" b="1"/>
            <a:t>4</a:t>
          </a:r>
        </a:p>
      </xdr:txBody>
    </xdr:sp>
    <xdr:clientData/>
  </xdr:twoCellAnchor>
  <xdr:twoCellAnchor>
    <xdr:from>
      <xdr:col>1</xdr:col>
      <xdr:colOff>943072</xdr:colOff>
      <xdr:row>16</xdr:row>
      <xdr:rowOff>85725</xdr:rowOff>
    </xdr:from>
    <xdr:to>
      <xdr:col>1</xdr:col>
      <xdr:colOff>1266922</xdr:colOff>
      <xdr:row>17</xdr:row>
      <xdr:rowOff>188714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190FFB9E-4C2B-40BA-8591-6B4803AC18AC}"/>
            </a:ext>
          </a:extLst>
        </xdr:cNvPr>
        <xdr:cNvSpPr/>
      </xdr:nvSpPr>
      <xdr:spPr>
        <a:xfrm>
          <a:off x="1047847" y="5029200"/>
          <a:ext cx="323850" cy="293489"/>
        </a:xfrm>
        <a:prstGeom prst="ellipse">
          <a:avLst/>
        </a:prstGeom>
        <a:solidFill>
          <a:schemeClr val="accent2"/>
        </a:solidFill>
        <a:ln w="28575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fr-FR" sz="2400" b="1"/>
            <a:t>5</a:t>
          </a:r>
        </a:p>
      </xdr:txBody>
    </xdr:sp>
    <xdr:clientData/>
  </xdr:twoCellAnchor>
  <xdr:twoCellAnchor>
    <xdr:from>
      <xdr:col>2</xdr:col>
      <xdr:colOff>1876425</xdr:colOff>
      <xdr:row>8</xdr:row>
      <xdr:rowOff>50484</xdr:rowOff>
    </xdr:from>
    <xdr:to>
      <xdr:col>2</xdr:col>
      <xdr:colOff>2200077</xdr:colOff>
      <xdr:row>9</xdr:row>
      <xdr:rowOff>47625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FED252CC-D9B7-483B-AA46-0115644AD1D7}"/>
            </a:ext>
          </a:extLst>
        </xdr:cNvPr>
        <xdr:cNvCxnSpPr>
          <a:stCxn id="3" idx="3"/>
        </xdr:cNvCxnSpPr>
      </xdr:nvCxnSpPr>
      <xdr:spPr>
        <a:xfrm flipH="1">
          <a:off x="3990975" y="3469959"/>
          <a:ext cx="323652" cy="187641"/>
        </a:xfrm>
        <a:prstGeom prst="straightConnector1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447873</xdr:colOff>
      <xdr:row>12</xdr:row>
      <xdr:rowOff>88584</xdr:rowOff>
    </xdr:from>
    <xdr:to>
      <xdr:col>1</xdr:col>
      <xdr:colOff>609600</xdr:colOff>
      <xdr:row>13</xdr:row>
      <xdr:rowOff>142875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735CED1-24A7-4C73-A013-1C014F120A02}"/>
            </a:ext>
          </a:extLst>
        </xdr:cNvPr>
        <xdr:cNvCxnSpPr>
          <a:stCxn id="4" idx="5"/>
        </xdr:cNvCxnSpPr>
      </xdr:nvCxnSpPr>
      <xdr:spPr>
        <a:xfrm>
          <a:off x="552648" y="4270059"/>
          <a:ext cx="161727" cy="244791"/>
        </a:xfrm>
        <a:prstGeom prst="straightConnector1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781147</xdr:colOff>
      <xdr:row>10</xdr:row>
      <xdr:rowOff>175320</xdr:rowOff>
    </xdr:from>
    <xdr:to>
      <xdr:col>1</xdr:col>
      <xdr:colOff>1028700</xdr:colOff>
      <xdr:row>11</xdr:row>
      <xdr:rowOff>76200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123E4811-1DCC-47B4-9A81-AECA519FC1B2}"/>
            </a:ext>
          </a:extLst>
        </xdr:cNvPr>
        <xdr:cNvCxnSpPr/>
      </xdr:nvCxnSpPr>
      <xdr:spPr>
        <a:xfrm>
          <a:off x="885922" y="3975795"/>
          <a:ext cx="247553" cy="91380"/>
        </a:xfrm>
        <a:prstGeom prst="straightConnector1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1181197</xdr:colOff>
      <xdr:row>15</xdr:row>
      <xdr:rowOff>19050</xdr:rowOff>
    </xdr:from>
    <xdr:to>
      <xdr:col>1</xdr:col>
      <xdr:colOff>1295400</xdr:colOff>
      <xdr:row>16</xdr:row>
      <xdr:rowOff>95250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E43560BE-DB84-4C8B-A8B0-D030F6414348}"/>
            </a:ext>
          </a:extLst>
        </xdr:cNvPr>
        <xdr:cNvCxnSpPr/>
      </xdr:nvCxnSpPr>
      <xdr:spPr>
        <a:xfrm flipV="1">
          <a:off x="1285972" y="4772025"/>
          <a:ext cx="114203" cy="266700"/>
        </a:xfrm>
        <a:prstGeom prst="straightConnector1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1047750</xdr:colOff>
      <xdr:row>11</xdr:row>
      <xdr:rowOff>19049</xdr:rowOff>
    </xdr:from>
    <xdr:to>
      <xdr:col>1</xdr:col>
      <xdr:colOff>1485900</xdr:colOff>
      <xdr:row>12</xdr:row>
      <xdr:rowOff>161924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ADDCA6EA-0D39-3D85-D7DA-7D9489675DE6}"/>
            </a:ext>
          </a:extLst>
        </xdr:cNvPr>
        <xdr:cNvSpPr/>
      </xdr:nvSpPr>
      <xdr:spPr>
        <a:xfrm>
          <a:off x="1152525" y="4010024"/>
          <a:ext cx="438150" cy="333375"/>
        </a:xfrm>
        <a:prstGeom prst="rect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1438372</xdr:colOff>
      <xdr:row>25</xdr:row>
      <xdr:rowOff>171450</xdr:rowOff>
    </xdr:from>
    <xdr:to>
      <xdr:col>1</xdr:col>
      <xdr:colOff>1762222</xdr:colOff>
      <xdr:row>27</xdr:row>
      <xdr:rowOff>83939</xdr:rowOff>
    </xdr:to>
    <xdr:sp macro="" textlink="">
      <xdr:nvSpPr>
        <xdr:cNvPr id="16" name="Ellipse 15">
          <a:extLst>
            <a:ext uri="{FF2B5EF4-FFF2-40B4-BE49-F238E27FC236}">
              <a16:creationId xmlns:a16="http://schemas.microsoft.com/office/drawing/2014/main" id="{AFC7D63C-5166-4EBC-A8BD-17EAAA1EDCC7}"/>
            </a:ext>
          </a:extLst>
        </xdr:cNvPr>
        <xdr:cNvSpPr/>
      </xdr:nvSpPr>
      <xdr:spPr>
        <a:xfrm>
          <a:off x="1543147" y="6829425"/>
          <a:ext cx="323850" cy="293489"/>
        </a:xfrm>
        <a:prstGeom prst="ellipse">
          <a:avLst/>
        </a:prstGeom>
        <a:solidFill>
          <a:schemeClr val="accent2"/>
        </a:solidFill>
        <a:ln w="28575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fr-FR" sz="2400" b="1"/>
            <a:t>6</a:t>
          </a:r>
        </a:p>
      </xdr:txBody>
    </xdr:sp>
    <xdr:clientData/>
  </xdr:twoCellAnchor>
  <xdr:twoCellAnchor>
    <xdr:from>
      <xdr:col>1</xdr:col>
      <xdr:colOff>1667170</xdr:colOff>
      <xdr:row>27</xdr:row>
      <xdr:rowOff>98109</xdr:rowOff>
    </xdr:from>
    <xdr:to>
      <xdr:col>1</xdr:col>
      <xdr:colOff>1828800</xdr:colOff>
      <xdr:row>29</xdr:row>
      <xdr:rowOff>142875</xdr:rowOff>
    </xdr:to>
    <xdr:cxnSp macro="">
      <xdr:nvCxnSpPr>
        <xdr:cNvPr id="17" name="Connecteur droit avec flèche 16">
          <a:extLst>
            <a:ext uri="{FF2B5EF4-FFF2-40B4-BE49-F238E27FC236}">
              <a16:creationId xmlns:a16="http://schemas.microsoft.com/office/drawing/2014/main" id="{8B622FAF-40AE-47F3-B755-5B8361AA0C21}"/>
            </a:ext>
          </a:extLst>
        </xdr:cNvPr>
        <xdr:cNvCxnSpPr/>
      </xdr:nvCxnSpPr>
      <xdr:spPr>
        <a:xfrm>
          <a:off x="1771945" y="7137084"/>
          <a:ext cx="161630" cy="425766"/>
        </a:xfrm>
        <a:prstGeom prst="straightConnector1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1781175</xdr:colOff>
      <xdr:row>24</xdr:row>
      <xdr:rowOff>171450</xdr:rowOff>
    </xdr:from>
    <xdr:to>
      <xdr:col>2</xdr:col>
      <xdr:colOff>3267075</xdr:colOff>
      <xdr:row>26</xdr:row>
      <xdr:rowOff>104775</xdr:rowOff>
    </xdr:to>
    <xdr:cxnSp macro="">
      <xdr:nvCxnSpPr>
        <xdr:cNvPr id="21" name="Connecteur droit avec flèche 20">
          <a:extLst>
            <a:ext uri="{FF2B5EF4-FFF2-40B4-BE49-F238E27FC236}">
              <a16:creationId xmlns:a16="http://schemas.microsoft.com/office/drawing/2014/main" id="{4B555EC3-DD96-4644-971F-1F038B36A40A}"/>
            </a:ext>
          </a:extLst>
        </xdr:cNvPr>
        <xdr:cNvCxnSpPr/>
      </xdr:nvCxnSpPr>
      <xdr:spPr>
        <a:xfrm flipV="1">
          <a:off x="1885950" y="6638925"/>
          <a:ext cx="3495675" cy="314325"/>
        </a:xfrm>
        <a:prstGeom prst="straightConnector1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1714795</xdr:colOff>
      <xdr:row>24</xdr:row>
      <xdr:rowOff>66675</xdr:rowOff>
    </xdr:from>
    <xdr:to>
      <xdr:col>1</xdr:col>
      <xdr:colOff>1895475</xdr:colOff>
      <xdr:row>26</xdr:row>
      <xdr:rowOff>23930</xdr:rowOff>
    </xdr:to>
    <xdr:cxnSp macro="">
      <xdr:nvCxnSpPr>
        <xdr:cNvPr id="18" name="Connecteur droit avec flèche 17">
          <a:extLst>
            <a:ext uri="{FF2B5EF4-FFF2-40B4-BE49-F238E27FC236}">
              <a16:creationId xmlns:a16="http://schemas.microsoft.com/office/drawing/2014/main" id="{A0556AB0-48DB-45BB-8DD3-E69B6E55FB83}"/>
            </a:ext>
          </a:extLst>
        </xdr:cNvPr>
        <xdr:cNvCxnSpPr>
          <a:stCxn id="16" idx="7"/>
        </xdr:cNvCxnSpPr>
      </xdr:nvCxnSpPr>
      <xdr:spPr>
        <a:xfrm flipV="1">
          <a:off x="1819570" y="6534150"/>
          <a:ext cx="180680" cy="338255"/>
        </a:xfrm>
        <a:prstGeom prst="straightConnector1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295275</xdr:colOff>
      <xdr:row>3</xdr:row>
      <xdr:rowOff>419100</xdr:rowOff>
    </xdr:from>
    <xdr:to>
      <xdr:col>1</xdr:col>
      <xdr:colOff>1647825</xdr:colOff>
      <xdr:row>3</xdr:row>
      <xdr:rowOff>1000125</xdr:rowOff>
    </xdr:to>
    <xdr:pic>
      <xdr:nvPicPr>
        <xdr:cNvPr id="2" name="Graphiqu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521F63E-6BA1-46E5-9C4D-792473C0F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400050" y="942975"/>
          <a:ext cx="1352550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123824</xdr:colOff>
      <xdr:row>4</xdr:row>
      <xdr:rowOff>38099</xdr:rowOff>
    </xdr:from>
    <xdr:to>
      <xdr:col>20</xdr:col>
      <xdr:colOff>19050</xdr:colOff>
      <xdr:row>30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BFB27E9-0584-458F-93D4-66DB2757AF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85725</xdr:colOff>
      <xdr:row>1</xdr:row>
      <xdr:rowOff>38100</xdr:rowOff>
    </xdr:from>
    <xdr:to>
      <xdr:col>4</xdr:col>
      <xdr:colOff>276225</xdr:colOff>
      <xdr:row>1</xdr:row>
      <xdr:rowOff>619125</xdr:rowOff>
    </xdr:to>
    <xdr:pic>
      <xdr:nvPicPr>
        <xdr:cNvPr id="3" name="Graphiqu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0FB8B5A-5276-44F1-88FB-0058B710D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438150" y="114300"/>
          <a:ext cx="1352550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123824</xdr:colOff>
      <xdr:row>4</xdr:row>
      <xdr:rowOff>38099</xdr:rowOff>
    </xdr:from>
    <xdr:to>
      <xdr:col>20</xdr:col>
      <xdr:colOff>19050</xdr:colOff>
      <xdr:row>30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090AA30-5C09-42AD-8A85-22B1530EB2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85725</xdr:colOff>
      <xdr:row>1</xdr:row>
      <xdr:rowOff>38100</xdr:rowOff>
    </xdr:from>
    <xdr:to>
      <xdr:col>4</xdr:col>
      <xdr:colOff>276225</xdr:colOff>
      <xdr:row>1</xdr:row>
      <xdr:rowOff>619125</xdr:rowOff>
    </xdr:to>
    <xdr:pic>
      <xdr:nvPicPr>
        <xdr:cNvPr id="5" name="Graphiqu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2E65A6-056C-628D-6472-675BD2A43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438150" y="114300"/>
          <a:ext cx="135255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78793-4FE6-497A-A3FA-65E68E9963A0}">
  <sheetPr>
    <tabColor theme="4"/>
  </sheetPr>
  <dimension ref="B1:C4"/>
  <sheetViews>
    <sheetView showGridLines="0" tabSelected="1" workbookViewId="0">
      <selection activeCell="F4" sqref="F4"/>
    </sheetView>
  </sheetViews>
  <sheetFormatPr baseColWidth="10" defaultRowHeight="15" x14ac:dyDescent="0.25"/>
  <cols>
    <col min="1" max="1" width="1.5703125" customWidth="1"/>
    <col min="2" max="2" width="30.140625" customWidth="1"/>
    <col min="3" max="3" width="137.42578125" customWidth="1"/>
  </cols>
  <sheetData>
    <row r="1" spans="2:3" ht="9" customHeight="1" x14ac:dyDescent="0.25"/>
    <row r="2" spans="2:3" ht="23.25" customHeight="1" x14ac:dyDescent="0.25">
      <c r="B2" s="36" t="s">
        <v>17</v>
      </c>
      <c r="C2" s="37"/>
    </row>
    <row r="3" spans="2:3" ht="9" customHeight="1" x14ac:dyDescent="0.25"/>
    <row r="4" spans="2:3" ht="168" customHeight="1" x14ac:dyDescent="0.25">
      <c r="C4" s="8" t="s">
        <v>20</v>
      </c>
    </row>
  </sheetData>
  <mergeCells count="1">
    <mergeCell ref="B2:C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C1168-8E41-4857-933B-156DB41A998E}">
  <sheetPr>
    <pageSetUpPr fitToPage="1"/>
  </sheetPr>
  <dimension ref="B1:T49"/>
  <sheetViews>
    <sheetView showGridLines="0" zoomScaleNormal="100" workbookViewId="0">
      <selection activeCell="H16" sqref="H16"/>
    </sheetView>
  </sheetViews>
  <sheetFormatPr baseColWidth="10" defaultRowHeight="15" x14ac:dyDescent="0.25"/>
  <cols>
    <col min="1" max="1" width="2" customWidth="1"/>
    <col min="2" max="2" width="3.28515625" customWidth="1"/>
    <col min="3" max="12" width="8.7109375" customWidth="1"/>
    <col min="20" max="20" width="14.7109375" customWidth="1"/>
    <col min="21" max="21" width="2.42578125" customWidth="1"/>
  </cols>
  <sheetData>
    <row r="1" spans="2:20" ht="6" customHeight="1" thickBot="1" x14ac:dyDescent="0.3"/>
    <row r="2" spans="2:20" ht="53.25" customHeight="1" thickBot="1" x14ac:dyDescent="0.3">
      <c r="B2" s="40"/>
      <c r="C2" s="41"/>
      <c r="D2" s="41"/>
      <c r="E2" s="41"/>
      <c r="F2" s="42" t="s">
        <v>11</v>
      </c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3"/>
    </row>
    <row r="3" spans="2:20" ht="12" customHeight="1" thickBot="1" x14ac:dyDescent="0.3"/>
    <row r="4" spans="2:20" s="2" customFormat="1" ht="25.5" customHeight="1" thickBot="1" x14ac:dyDescent="0.3">
      <c r="B4" s="36" t="s">
        <v>12</v>
      </c>
      <c r="C4" s="36"/>
      <c r="D4" s="36"/>
      <c r="E4" s="37"/>
      <c r="F4" s="44" t="s">
        <v>13</v>
      </c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5"/>
    </row>
    <row r="5" spans="2:20" ht="15.75" thickBot="1" x14ac:dyDescent="0.3"/>
    <row r="6" spans="2:20" ht="16.5" thickBot="1" x14ac:dyDescent="0.3">
      <c r="B6" s="46" t="s">
        <v>14</v>
      </c>
      <c r="C6" s="47"/>
      <c r="D6" s="47"/>
      <c r="E6" s="47"/>
      <c r="F6" s="47"/>
      <c r="G6" s="47"/>
      <c r="H6" s="47"/>
      <c r="I6" s="47"/>
      <c r="J6" s="47"/>
      <c r="K6" s="47"/>
      <c r="L6" s="48"/>
    </row>
    <row r="7" spans="2:20" ht="15.75" thickBot="1" x14ac:dyDescent="0.3">
      <c r="B7" s="49" t="s">
        <v>0</v>
      </c>
      <c r="C7" s="50"/>
      <c r="D7" s="34"/>
      <c r="E7" s="34"/>
      <c r="F7" s="34"/>
      <c r="G7" s="34"/>
      <c r="H7" s="34"/>
      <c r="I7" s="34"/>
      <c r="J7" s="34"/>
      <c r="K7" s="34"/>
      <c r="L7" s="35"/>
    </row>
    <row r="8" spans="2:20" ht="15.75" thickBot="1" x14ac:dyDescent="0.3">
      <c r="B8" s="49" t="s">
        <v>19</v>
      </c>
      <c r="C8" s="50"/>
      <c r="D8" s="10"/>
      <c r="E8" s="10"/>
      <c r="F8" s="10"/>
      <c r="G8" s="10"/>
      <c r="H8" s="10"/>
      <c r="I8" s="10"/>
      <c r="J8" s="10"/>
      <c r="K8" s="10"/>
      <c r="L8" s="11"/>
    </row>
    <row r="9" spans="2:20" ht="15" customHeight="1" x14ac:dyDescent="0.25">
      <c r="B9" s="38" t="s">
        <v>15</v>
      </c>
      <c r="C9" s="9">
        <v>1</v>
      </c>
      <c r="D9" s="14"/>
      <c r="E9" s="14"/>
      <c r="F9" s="14"/>
      <c r="G9" s="14"/>
      <c r="H9" s="14"/>
      <c r="I9" s="14"/>
      <c r="J9" s="14"/>
      <c r="K9" s="14"/>
      <c r="L9" s="15"/>
    </row>
    <row r="10" spans="2:20" x14ac:dyDescent="0.25">
      <c r="B10" s="38"/>
      <c r="C10" s="6">
        <v>2</v>
      </c>
      <c r="D10" s="16"/>
      <c r="E10" s="16"/>
      <c r="F10" s="16"/>
      <c r="G10" s="16"/>
      <c r="H10" s="16"/>
      <c r="I10" s="16"/>
      <c r="J10" s="16"/>
      <c r="K10" s="16"/>
      <c r="L10" s="17"/>
    </row>
    <row r="11" spans="2:20" x14ac:dyDescent="0.25">
      <c r="B11" s="38"/>
      <c r="C11" s="6">
        <v>3</v>
      </c>
      <c r="D11" s="16"/>
      <c r="E11" s="16"/>
      <c r="F11" s="16"/>
      <c r="G11" s="16"/>
      <c r="H11" s="16"/>
      <c r="I11" s="16"/>
      <c r="J11" s="16"/>
      <c r="K11" s="16"/>
      <c r="L11" s="17"/>
    </row>
    <row r="12" spans="2:20" x14ac:dyDescent="0.25">
      <c r="B12" s="38"/>
      <c r="C12" s="6">
        <v>4</v>
      </c>
      <c r="D12" s="1"/>
      <c r="E12" s="1"/>
      <c r="F12" s="1"/>
      <c r="G12" s="1"/>
      <c r="H12" s="1"/>
      <c r="I12" s="1"/>
      <c r="J12" s="1"/>
      <c r="K12" s="1"/>
      <c r="L12" s="3"/>
    </row>
    <row r="13" spans="2:20" x14ac:dyDescent="0.25">
      <c r="B13" s="38"/>
      <c r="C13" s="6">
        <v>5</v>
      </c>
      <c r="D13" s="1"/>
      <c r="E13" s="1"/>
      <c r="F13" s="1"/>
      <c r="G13" s="1"/>
      <c r="H13" s="1"/>
      <c r="I13" s="1"/>
      <c r="J13" s="1"/>
      <c r="K13" s="1"/>
      <c r="L13" s="3"/>
    </row>
    <row r="14" spans="2:20" x14ac:dyDescent="0.25">
      <c r="B14" s="38"/>
      <c r="C14" s="6">
        <v>6</v>
      </c>
      <c r="D14" s="1"/>
      <c r="E14" s="1"/>
      <c r="F14" s="1"/>
      <c r="G14" s="1"/>
      <c r="H14" s="1"/>
      <c r="I14" s="1"/>
      <c r="J14" s="1"/>
      <c r="K14" s="1"/>
      <c r="L14" s="3"/>
    </row>
    <row r="15" spans="2:20" x14ac:dyDescent="0.25">
      <c r="B15" s="38"/>
      <c r="C15" s="6">
        <v>7</v>
      </c>
      <c r="D15" s="1"/>
      <c r="E15" s="1"/>
      <c r="F15" s="1"/>
      <c r="G15" s="1"/>
      <c r="H15" s="1"/>
      <c r="I15" s="1"/>
      <c r="J15" s="1"/>
      <c r="K15" s="1"/>
      <c r="L15" s="3"/>
    </row>
    <row r="16" spans="2:20" x14ac:dyDescent="0.25">
      <c r="B16" s="38"/>
      <c r="C16" s="6">
        <v>8</v>
      </c>
      <c r="D16" s="1"/>
      <c r="E16" s="1"/>
      <c r="F16" s="1"/>
      <c r="G16" s="1"/>
      <c r="H16" s="1"/>
      <c r="I16" s="1"/>
      <c r="J16" s="1"/>
      <c r="K16" s="1"/>
      <c r="L16" s="3"/>
    </row>
    <row r="17" spans="2:12" x14ac:dyDescent="0.25">
      <c r="B17" s="38"/>
      <c r="C17" s="6">
        <v>9</v>
      </c>
      <c r="D17" s="1"/>
      <c r="E17" s="1"/>
      <c r="F17" s="1"/>
      <c r="G17" s="1"/>
      <c r="H17" s="1"/>
      <c r="I17" s="1"/>
      <c r="J17" s="1"/>
      <c r="K17" s="1"/>
      <c r="L17" s="3"/>
    </row>
    <row r="18" spans="2:12" ht="15.75" thickBot="1" x14ac:dyDescent="0.3">
      <c r="B18" s="39"/>
      <c r="C18" s="7">
        <v>10</v>
      </c>
      <c r="D18" s="4"/>
      <c r="E18" s="4"/>
      <c r="F18" s="4"/>
      <c r="G18" s="4"/>
      <c r="H18" s="4"/>
      <c r="I18" s="4"/>
      <c r="J18" s="4"/>
      <c r="K18" s="4"/>
      <c r="L18" s="5"/>
    </row>
    <row r="19" spans="2:12" ht="13.5" customHeight="1" thickBot="1" x14ac:dyDescent="0.3"/>
    <row r="20" spans="2:12" ht="15.75" x14ac:dyDescent="0.25">
      <c r="B20" s="46" t="s">
        <v>16</v>
      </c>
      <c r="C20" s="47"/>
      <c r="D20" s="47"/>
      <c r="E20" s="47"/>
      <c r="F20" s="47"/>
      <c r="G20" s="47"/>
      <c r="H20" s="47"/>
      <c r="I20" s="47"/>
      <c r="J20" s="47"/>
      <c r="K20" s="47"/>
      <c r="L20" s="48"/>
    </row>
    <row r="21" spans="2:12" ht="15" customHeight="1" x14ac:dyDescent="0.25">
      <c r="B21" s="38" t="s">
        <v>15</v>
      </c>
      <c r="C21" s="9">
        <v>1</v>
      </c>
      <c r="D21" s="14" t="str">
        <f>IF(D9&lt;&gt;"",D9,"")</f>
        <v/>
      </c>
      <c r="E21" s="14" t="str">
        <f>IF(E9&lt;&gt;0,E9+($I$48+E9)*(E$8-$D$8)*'Calcul dilatation'!$C$2,"")</f>
        <v/>
      </c>
      <c r="F21" s="14" t="str">
        <f>IF(F9&lt;&gt;0,F9+($I$48+F9)*(F$8-$D$8)*'Calcul dilatation'!$C$2,"")</f>
        <v/>
      </c>
      <c r="G21" s="14" t="str">
        <f>IF(G9&lt;&gt;0,G9+($I$48+G9)*(G$8-$D$8)*'Calcul dilatation'!$C$2,"")</f>
        <v/>
      </c>
      <c r="H21" s="14" t="str">
        <f>IF(H9&lt;&gt;0,H9+($I$48+H9)*(H$8-$D$8)*'Calcul dilatation'!$C$2,"")</f>
        <v/>
      </c>
      <c r="I21" s="14" t="str">
        <f>IF(I9&lt;&gt;0,I9+($I$48+I9)*(I$8-$D$8)*'Calcul dilatation'!$C$2,"")</f>
        <v/>
      </c>
      <c r="J21" s="14" t="str">
        <f>IF(J9&lt;&gt;0,J9+($I$48+J9)*(J$8-$D$8)*'Calcul dilatation'!$C$2,"")</f>
        <v/>
      </c>
      <c r="K21" s="14" t="str">
        <f>IF(K9&lt;&gt;0,K9+($I$48+K9)*(K$8-$D$8)*'Calcul dilatation'!$C$2,"")</f>
        <v/>
      </c>
      <c r="L21" s="15" t="str">
        <f>IF(L9&lt;&gt;0,L9+($I$48+L9)*(L$8-$D$8)*'Calcul dilatation'!$C$2,"")</f>
        <v/>
      </c>
    </row>
    <row r="22" spans="2:12" x14ac:dyDescent="0.25">
      <c r="B22" s="38"/>
      <c r="C22" s="6">
        <v>2</v>
      </c>
      <c r="D22" s="14" t="str">
        <f t="shared" ref="D22:D30" si="0">IF(D10&lt;&gt;"",D10,"")</f>
        <v/>
      </c>
      <c r="E22" s="14" t="str">
        <f>IF(E10&lt;&gt;0,E10+($I$48+E10)*(E$8-$D$8)*'Calcul dilatation'!$C$2,"")</f>
        <v/>
      </c>
      <c r="F22" s="14" t="str">
        <f>IF(F10&lt;&gt;0,F10+($I$48+F10)*(F$8-$D$8)*'Calcul dilatation'!$C$2,"")</f>
        <v/>
      </c>
      <c r="G22" s="14" t="str">
        <f>IF(G10&lt;&gt;0,G10+($I$48+G10)*(G$8-$D$8)*'Calcul dilatation'!$C$2,"")</f>
        <v/>
      </c>
      <c r="H22" s="14" t="str">
        <f>IF(H10&lt;&gt;0,H10+($I$48+H10)*(H$8-$D$8)*'Calcul dilatation'!$C$2,"")</f>
        <v/>
      </c>
      <c r="I22" s="14" t="str">
        <f>IF(I10&lt;&gt;0,I10+($I$48+I10)*(I$8-$D$8)*'Calcul dilatation'!$C$2,"")</f>
        <v/>
      </c>
      <c r="J22" s="14" t="str">
        <f>IF(J10&lt;&gt;0,J10+($I$48+J10)*(J$8-$D$8)*'Calcul dilatation'!$C$2,"")</f>
        <v/>
      </c>
      <c r="K22" s="14" t="str">
        <f>IF(K10&lt;&gt;0,K10+($I$48+K10)*(K$8-$D$8)*'Calcul dilatation'!$C$2,"")</f>
        <v/>
      </c>
      <c r="L22" s="15" t="str">
        <f>IF(L10&lt;&gt;0,L10+($I$48+L10)*(L$8-$D$8)*'Calcul dilatation'!$C$2,"")</f>
        <v/>
      </c>
    </row>
    <row r="23" spans="2:12" x14ac:dyDescent="0.25">
      <c r="B23" s="38"/>
      <c r="C23" s="6">
        <v>3</v>
      </c>
      <c r="D23" s="14" t="str">
        <f t="shared" si="0"/>
        <v/>
      </c>
      <c r="E23" s="14" t="str">
        <f>IF(E11&lt;&gt;0,E11+($I$48+E11)*(E$8-$D$8)*'Calcul dilatation'!$C$2,"")</f>
        <v/>
      </c>
      <c r="F23" s="14" t="str">
        <f>IF(F11&lt;&gt;0,F11+($I$48+F11)*(F$8-$D$8)*'Calcul dilatation'!$C$2,"")</f>
        <v/>
      </c>
      <c r="G23" s="14" t="str">
        <f>IF(G11&lt;&gt;0,G11+($I$48+G11)*(G$8-$D$8)*'Calcul dilatation'!$C$2,"")</f>
        <v/>
      </c>
      <c r="H23" s="14" t="str">
        <f>IF(H11&lt;&gt;0,H11+($I$48+H11)*(H$8-$D$8)*'Calcul dilatation'!$C$2,"")</f>
        <v/>
      </c>
      <c r="I23" s="14" t="str">
        <f>IF(I11&lt;&gt;0,I11+($I$48+I11)*(I$8-$D$8)*'Calcul dilatation'!$C$2,"")</f>
        <v/>
      </c>
      <c r="J23" s="14" t="str">
        <f>IF(J11&lt;&gt;0,J11+($I$48+J11)*(J$8-$D$8)*'Calcul dilatation'!$C$2,"")</f>
        <v/>
      </c>
      <c r="K23" s="14" t="str">
        <f>IF(K11&lt;&gt;0,K11+($I$48+K11)*(K$8-$D$8)*'Calcul dilatation'!$C$2,"")</f>
        <v/>
      </c>
      <c r="L23" s="15" t="str">
        <f>IF(L11&lt;&gt;0,L11+($I$48+L11)*(L$8-$D$8)*'Calcul dilatation'!$C$2,"")</f>
        <v/>
      </c>
    </row>
    <row r="24" spans="2:12" x14ac:dyDescent="0.25">
      <c r="B24" s="38"/>
      <c r="C24" s="6">
        <v>4</v>
      </c>
      <c r="D24" s="14" t="str">
        <f t="shared" si="0"/>
        <v/>
      </c>
      <c r="E24" s="14" t="str">
        <f>IF(E12&lt;&gt;0,E12+($I$48+E12)*(E$8-$D$8)*'Calcul dilatation'!$C$2,"")</f>
        <v/>
      </c>
      <c r="F24" s="14" t="str">
        <f>IF(F12&lt;&gt;0,F12+($I$48+F12)*(F$8-$D$8)*'Calcul dilatation'!$C$2,"")</f>
        <v/>
      </c>
      <c r="G24" s="14" t="str">
        <f>IF(G12&lt;&gt;0,G12+($I$48+G12)*(G$8-$D$8)*'Calcul dilatation'!$C$2,"")</f>
        <v/>
      </c>
      <c r="H24" s="14" t="str">
        <f>IF(H12&lt;&gt;0,H12+($I$48+H12)*(H$8-$D$8)*'Calcul dilatation'!$C$2,"")</f>
        <v/>
      </c>
      <c r="I24" s="14" t="str">
        <f>IF(I12&lt;&gt;0,I12+($I$48+I12)*(I$8-$D$8)*'Calcul dilatation'!$C$2,"")</f>
        <v/>
      </c>
      <c r="J24" s="14" t="str">
        <f>IF(J12&lt;&gt;0,J12+($I$48+J12)*(J$8-$D$8)*'Calcul dilatation'!$C$2,"")</f>
        <v/>
      </c>
      <c r="K24" s="14" t="str">
        <f>IF(K12&lt;&gt;0,K12+($I$48+K12)*(K$8-$D$8)*'Calcul dilatation'!$C$2,"")</f>
        <v/>
      </c>
      <c r="L24" s="15" t="str">
        <f>IF(L12&lt;&gt;0,L12+($I$48+L12)*(L$8-$D$8)*'Calcul dilatation'!$C$2,"")</f>
        <v/>
      </c>
    </row>
    <row r="25" spans="2:12" x14ac:dyDescent="0.25">
      <c r="B25" s="38"/>
      <c r="C25" s="6">
        <v>5</v>
      </c>
      <c r="D25" s="14" t="str">
        <f t="shared" si="0"/>
        <v/>
      </c>
      <c r="E25" s="14" t="str">
        <f>IF(E13&lt;&gt;0,E13+($I$48+E13)*(E$8-$D$8)*'Calcul dilatation'!$C$2,"")</f>
        <v/>
      </c>
      <c r="F25" s="14" t="str">
        <f>IF(F13&lt;&gt;0,F13+($I$48+F13)*(F$8-$D$8)*'Calcul dilatation'!$C$2,"")</f>
        <v/>
      </c>
      <c r="G25" s="14" t="str">
        <f>IF(G13&lt;&gt;0,G13+($I$48+G13)*(G$8-$D$8)*'Calcul dilatation'!$C$2,"")</f>
        <v/>
      </c>
      <c r="H25" s="14" t="str">
        <f>IF(H13&lt;&gt;0,H13+($I$48+H13)*(H$8-$D$8)*'Calcul dilatation'!$C$2,"")</f>
        <v/>
      </c>
      <c r="I25" s="14" t="str">
        <f>IF(I13&lt;&gt;0,I13+($I$48+I13)*(I$8-$D$8)*'Calcul dilatation'!$C$2,"")</f>
        <v/>
      </c>
      <c r="J25" s="14" t="str">
        <f>IF(J13&lt;&gt;0,J13+($I$48+J13)*(J$8-$D$8)*'Calcul dilatation'!$C$2,"")</f>
        <v/>
      </c>
      <c r="K25" s="14" t="str">
        <f>IF(K13&lt;&gt;0,K13+($I$48+K13)*(K$8-$D$8)*'Calcul dilatation'!$C$2,"")</f>
        <v/>
      </c>
      <c r="L25" s="15" t="str">
        <f>IF(L13&lt;&gt;0,L13+($I$48+L13)*(L$8-$D$8)*'Calcul dilatation'!$C$2,"")</f>
        <v/>
      </c>
    </row>
    <row r="26" spans="2:12" x14ac:dyDescent="0.25">
      <c r="B26" s="38"/>
      <c r="C26" s="6">
        <v>6</v>
      </c>
      <c r="D26" s="14" t="str">
        <f t="shared" si="0"/>
        <v/>
      </c>
      <c r="E26" s="14" t="str">
        <f>IF(E14&lt;&gt;0,E14+($I$48+E14)*(E$8-$D$8)*'Calcul dilatation'!$C$2,"")</f>
        <v/>
      </c>
      <c r="F26" s="14" t="str">
        <f>IF(F14&lt;&gt;0,F14+($I$48+F14)*(F$8-$D$8)*'Calcul dilatation'!$C$2,"")</f>
        <v/>
      </c>
      <c r="G26" s="14" t="str">
        <f>IF(G14&lt;&gt;0,G14+($I$48+G14)*(G$8-$D$8)*'Calcul dilatation'!$C$2,"")</f>
        <v/>
      </c>
      <c r="H26" s="14" t="str">
        <f>IF(H14&lt;&gt;0,H14+($I$48+H14)*(H$8-$D$8)*'Calcul dilatation'!$C$2,"")</f>
        <v/>
      </c>
      <c r="I26" s="14" t="str">
        <f>IF(I14&lt;&gt;0,I14+($I$48+I14)*(I$8-$D$8)*'Calcul dilatation'!$C$2,"")</f>
        <v/>
      </c>
      <c r="J26" s="14" t="str">
        <f>IF(J14&lt;&gt;0,J14+($I$48+J14)*(J$8-$D$8)*'Calcul dilatation'!$C$2,"")</f>
        <v/>
      </c>
      <c r="K26" s="14" t="str">
        <f>IF(K14&lt;&gt;0,K14+($I$48+K14)*(K$8-$D$8)*'Calcul dilatation'!$C$2,"")</f>
        <v/>
      </c>
      <c r="L26" s="15" t="str">
        <f>IF(L14&lt;&gt;0,L14+($I$48+L14)*(L$8-$D$8)*'Calcul dilatation'!$C$2,"")</f>
        <v/>
      </c>
    </row>
    <row r="27" spans="2:12" x14ac:dyDescent="0.25">
      <c r="B27" s="38"/>
      <c r="C27" s="6">
        <v>7</v>
      </c>
      <c r="D27" s="14" t="str">
        <f t="shared" si="0"/>
        <v/>
      </c>
      <c r="E27" s="14" t="str">
        <f>IF(E15&lt;&gt;0,E15+($I$48+E15)*(E$8-$D$8)*'Calcul dilatation'!$C$2,"")</f>
        <v/>
      </c>
      <c r="F27" s="14" t="str">
        <f>IF(F15&lt;&gt;0,F15+($I$48+F15)*(F$8-$D$8)*'Calcul dilatation'!$C$2,"")</f>
        <v/>
      </c>
      <c r="G27" s="14" t="str">
        <f>IF(G15&lt;&gt;0,G15+($I$48+G15)*(G$8-$D$8)*'Calcul dilatation'!$C$2,"")</f>
        <v/>
      </c>
      <c r="H27" s="14" t="str">
        <f>IF(H15&lt;&gt;0,H15+($I$48+H15)*(H$8-$D$8)*'Calcul dilatation'!$C$2,"")</f>
        <v/>
      </c>
      <c r="I27" s="14" t="str">
        <f>IF(I15&lt;&gt;0,I15+($I$48+I15)*(I$8-$D$8)*'Calcul dilatation'!$C$2,"")</f>
        <v/>
      </c>
      <c r="J27" s="14" t="str">
        <f>IF(J15&lt;&gt;0,J15+($I$48+J15)*(J$8-$D$8)*'Calcul dilatation'!$C$2,"")</f>
        <v/>
      </c>
      <c r="K27" s="14" t="str">
        <f>IF(K15&lt;&gt;0,K15+($I$48+K15)*(K$8-$D$8)*'Calcul dilatation'!$C$2,"")</f>
        <v/>
      </c>
      <c r="L27" s="15" t="str">
        <f>IF(L15&lt;&gt;0,L15+($I$48+L15)*(L$8-$D$8)*'Calcul dilatation'!$C$2,"")</f>
        <v/>
      </c>
    </row>
    <row r="28" spans="2:12" x14ac:dyDescent="0.25">
      <c r="B28" s="38"/>
      <c r="C28" s="6">
        <v>8</v>
      </c>
      <c r="D28" s="14" t="str">
        <f t="shared" si="0"/>
        <v/>
      </c>
      <c r="E28" s="14" t="str">
        <f>IF(E16&lt;&gt;0,E16+($I$48+E16)*(E$8-$D$8)*'Calcul dilatation'!$C$2,"")</f>
        <v/>
      </c>
      <c r="F28" s="14" t="str">
        <f>IF(F16&lt;&gt;0,F16+($I$48+F16)*(F$8-$D$8)*'Calcul dilatation'!$C$2,"")</f>
        <v/>
      </c>
      <c r="G28" s="14" t="str">
        <f>IF(G16&lt;&gt;0,G16+($I$48+G16)*(G$8-$D$8)*'Calcul dilatation'!$C$2,"")</f>
        <v/>
      </c>
      <c r="H28" s="14" t="str">
        <f>IF(H16&lt;&gt;0,H16+($I$48+H16)*(H$8-$D$8)*'Calcul dilatation'!$C$2,"")</f>
        <v/>
      </c>
      <c r="I28" s="14" t="str">
        <f>IF(I16&lt;&gt;0,I16+($I$48+I16)*(I$8-$D$8)*'Calcul dilatation'!$C$2,"")</f>
        <v/>
      </c>
      <c r="J28" s="14" t="str">
        <f>IF(J16&lt;&gt;0,J16+($I$48+J16)*(J$8-$D$8)*'Calcul dilatation'!$C$2,"")</f>
        <v/>
      </c>
      <c r="K28" s="14" t="str">
        <f>IF(K16&lt;&gt;0,K16+($I$48+K16)*(K$8-$D$8)*'Calcul dilatation'!$C$2,"")</f>
        <v/>
      </c>
      <c r="L28" s="15" t="str">
        <f>IF(L16&lt;&gt;0,L16+($I$48+L16)*(L$8-$D$8)*'Calcul dilatation'!$C$2,"")</f>
        <v/>
      </c>
    </row>
    <row r="29" spans="2:12" x14ac:dyDescent="0.25">
      <c r="B29" s="38"/>
      <c r="C29" s="6">
        <v>9</v>
      </c>
      <c r="D29" s="14" t="str">
        <f t="shared" si="0"/>
        <v/>
      </c>
      <c r="E29" s="14" t="str">
        <f>IF(E17&lt;&gt;0,E17+($I$48+E17)*(E$8-$D$8)*'Calcul dilatation'!$C$2,"")</f>
        <v/>
      </c>
      <c r="F29" s="14" t="str">
        <f>IF(F17&lt;&gt;0,F17+($I$48+F17)*(F$8-$D$8)*'Calcul dilatation'!$C$2,"")</f>
        <v/>
      </c>
      <c r="G29" s="14" t="str">
        <f>IF(G17&lt;&gt;0,G17+($I$48+G17)*(G$8-$D$8)*'Calcul dilatation'!$C$2,"")</f>
        <v/>
      </c>
      <c r="H29" s="14" t="str">
        <f>IF(H17&lt;&gt;0,H17+($I$48+H17)*(H$8-$D$8)*'Calcul dilatation'!$C$2,"")</f>
        <v/>
      </c>
      <c r="I29" s="14" t="str">
        <f>IF(I17&lt;&gt;0,I17+($I$48+I17)*(I$8-$D$8)*'Calcul dilatation'!$C$2,"")</f>
        <v/>
      </c>
      <c r="J29" s="14" t="str">
        <f>IF(J17&lt;&gt;0,J17+($I$48+J17)*(J$8-$D$8)*'Calcul dilatation'!$C$2,"")</f>
        <v/>
      </c>
      <c r="K29" s="14" t="str">
        <f>IF(K17&lt;&gt;0,K17+($I$48+K17)*(K$8-$D$8)*'Calcul dilatation'!$C$2,"")</f>
        <v/>
      </c>
      <c r="L29" s="15" t="str">
        <f>IF(L17&lt;&gt;0,L17+($I$48+L17)*(L$8-$D$8)*'Calcul dilatation'!$C$2,"")</f>
        <v/>
      </c>
    </row>
    <row r="30" spans="2:12" ht="15.75" thickBot="1" x14ac:dyDescent="0.3">
      <c r="B30" s="39"/>
      <c r="C30" s="7">
        <v>10</v>
      </c>
      <c r="D30" s="32" t="str">
        <f t="shared" si="0"/>
        <v/>
      </c>
      <c r="E30" s="32" t="str">
        <f>IF(E18&lt;&gt;0,E18+($I$48+E18)*(E$8-$D$8)*'Calcul dilatation'!$C$2,"")</f>
        <v/>
      </c>
      <c r="F30" s="32" t="str">
        <f>IF(F18&lt;&gt;0,F18+($I$48+F18)*(F$8-$D$8)*'Calcul dilatation'!$C$2,"")</f>
        <v/>
      </c>
      <c r="G30" s="32" t="str">
        <f>IF(G18&lt;&gt;0,G18+($I$48+G18)*(G$8-$D$8)*'Calcul dilatation'!$C$2,"")</f>
        <v/>
      </c>
      <c r="H30" s="32" t="str">
        <f>IF(H18&lt;&gt;0,H18+($I$48+H18)*(H$8-$D$8)*'Calcul dilatation'!$C$2,"")</f>
        <v/>
      </c>
      <c r="I30" s="32" t="str">
        <f>IF(I18&lt;&gt;0,I18+($I$48+I18)*(I$8-$D$8)*'Calcul dilatation'!$C$2,"")</f>
        <v/>
      </c>
      <c r="J30" s="32" t="str">
        <f>IF(J18&lt;&gt;0,J18+($I$48+J18)*(J$8-$D$8)*'Calcul dilatation'!$C$2,"")</f>
        <v/>
      </c>
      <c r="K30" s="32" t="str">
        <f>IF(K18&lt;&gt;0,K18+($I$48+K18)*(K$8-$D$8)*'Calcul dilatation'!$C$2,"")</f>
        <v/>
      </c>
      <c r="L30" s="33" t="str">
        <f>IF(L18&lt;&gt;0,L18+($I$48+L18)*(L$8-$D$8)*'Calcul dilatation'!$C$2,"")</f>
        <v/>
      </c>
    </row>
    <row r="31" spans="2:12" ht="15.75" thickBot="1" x14ac:dyDescent="0.3"/>
    <row r="32" spans="2:12" ht="15.75" x14ac:dyDescent="0.25">
      <c r="B32" s="46" t="s">
        <v>18</v>
      </c>
      <c r="C32" s="47"/>
      <c r="D32" s="47"/>
      <c r="E32" s="47"/>
      <c r="F32" s="47"/>
      <c r="G32" s="47"/>
      <c r="H32" s="47"/>
      <c r="I32" s="47"/>
      <c r="J32" s="47"/>
      <c r="K32" s="47"/>
      <c r="L32" s="48"/>
    </row>
    <row r="33" spans="2:12" ht="15" customHeight="1" x14ac:dyDescent="0.25">
      <c r="B33" s="38" t="s">
        <v>15</v>
      </c>
      <c r="C33" s="9">
        <v>1</v>
      </c>
      <c r="D33" s="14" t="str">
        <f>IF(D21&lt;&gt;"",0,"")</f>
        <v/>
      </c>
      <c r="E33" s="14" t="str">
        <f>(IF(E21&lt;&gt;"",E21-$D21,""))</f>
        <v/>
      </c>
      <c r="F33" s="14" t="str">
        <f t="shared" ref="F33:L33" si="1">(IF(F21&lt;&gt;"",F21-$D21,""))</f>
        <v/>
      </c>
      <c r="G33" s="14" t="str">
        <f t="shared" si="1"/>
        <v/>
      </c>
      <c r="H33" s="14" t="str">
        <f t="shared" si="1"/>
        <v/>
      </c>
      <c r="I33" s="14" t="str">
        <f t="shared" si="1"/>
        <v/>
      </c>
      <c r="J33" s="14" t="str">
        <f t="shared" si="1"/>
        <v/>
      </c>
      <c r="K33" s="14" t="str">
        <f t="shared" si="1"/>
        <v/>
      </c>
      <c r="L33" s="15" t="str">
        <f t="shared" si="1"/>
        <v/>
      </c>
    </row>
    <row r="34" spans="2:12" x14ac:dyDescent="0.25">
      <c r="B34" s="38"/>
      <c r="C34" s="6">
        <v>2</v>
      </c>
      <c r="D34" s="14" t="str">
        <f t="shared" ref="D34:D42" si="2">IF(D22&lt;&gt;"",0,"")</f>
        <v/>
      </c>
      <c r="E34" s="14" t="str">
        <f t="shared" ref="E34:L42" si="3">(IF(E22&lt;&gt;"",E22-$D22,""))</f>
        <v/>
      </c>
      <c r="F34" s="14" t="str">
        <f t="shared" si="3"/>
        <v/>
      </c>
      <c r="G34" s="14" t="str">
        <f t="shared" si="3"/>
        <v/>
      </c>
      <c r="H34" s="14" t="str">
        <f t="shared" si="3"/>
        <v/>
      </c>
      <c r="I34" s="14" t="str">
        <f t="shared" si="3"/>
        <v/>
      </c>
      <c r="J34" s="14" t="str">
        <f t="shared" si="3"/>
        <v/>
      </c>
      <c r="K34" s="14" t="str">
        <f t="shared" si="3"/>
        <v/>
      </c>
      <c r="L34" s="15" t="str">
        <f t="shared" si="3"/>
        <v/>
      </c>
    </row>
    <row r="35" spans="2:12" x14ac:dyDescent="0.25">
      <c r="B35" s="38"/>
      <c r="C35" s="6">
        <v>3</v>
      </c>
      <c r="D35" s="14" t="str">
        <f t="shared" si="2"/>
        <v/>
      </c>
      <c r="E35" s="14" t="str">
        <f t="shared" si="3"/>
        <v/>
      </c>
      <c r="F35" s="14" t="str">
        <f t="shared" si="3"/>
        <v/>
      </c>
      <c r="G35" s="14" t="str">
        <f t="shared" si="3"/>
        <v/>
      </c>
      <c r="H35" s="14" t="str">
        <f t="shared" si="3"/>
        <v/>
      </c>
      <c r="I35" s="14" t="str">
        <f t="shared" si="3"/>
        <v/>
      </c>
      <c r="J35" s="14" t="str">
        <f t="shared" si="3"/>
        <v/>
      </c>
      <c r="K35" s="14" t="str">
        <f t="shared" si="3"/>
        <v/>
      </c>
      <c r="L35" s="15" t="str">
        <f t="shared" si="3"/>
        <v/>
      </c>
    </row>
    <row r="36" spans="2:12" x14ac:dyDescent="0.25">
      <c r="B36" s="38"/>
      <c r="C36" s="6">
        <v>4</v>
      </c>
      <c r="D36" s="14" t="str">
        <f t="shared" si="2"/>
        <v/>
      </c>
      <c r="E36" s="14" t="str">
        <f t="shared" si="3"/>
        <v/>
      </c>
      <c r="F36" s="14" t="str">
        <f t="shared" si="3"/>
        <v/>
      </c>
      <c r="G36" s="14" t="str">
        <f t="shared" si="3"/>
        <v/>
      </c>
      <c r="H36" s="14" t="str">
        <f t="shared" si="3"/>
        <v/>
      </c>
      <c r="I36" s="14" t="str">
        <f t="shared" si="3"/>
        <v/>
      </c>
      <c r="J36" s="14" t="str">
        <f t="shared" si="3"/>
        <v/>
      </c>
      <c r="K36" s="14" t="str">
        <f t="shared" si="3"/>
        <v/>
      </c>
      <c r="L36" s="15" t="str">
        <f t="shared" si="3"/>
        <v/>
      </c>
    </row>
    <row r="37" spans="2:12" x14ac:dyDescent="0.25">
      <c r="B37" s="38"/>
      <c r="C37" s="6">
        <v>5</v>
      </c>
      <c r="D37" s="14" t="str">
        <f t="shared" si="2"/>
        <v/>
      </c>
      <c r="E37" s="14" t="str">
        <f t="shared" si="3"/>
        <v/>
      </c>
      <c r="F37" s="14" t="str">
        <f t="shared" si="3"/>
        <v/>
      </c>
      <c r="G37" s="14" t="str">
        <f t="shared" si="3"/>
        <v/>
      </c>
      <c r="H37" s="14" t="str">
        <f t="shared" si="3"/>
        <v/>
      </c>
      <c r="I37" s="14" t="str">
        <f t="shared" si="3"/>
        <v/>
      </c>
      <c r="J37" s="14" t="str">
        <f t="shared" si="3"/>
        <v/>
      </c>
      <c r="K37" s="14" t="str">
        <f t="shared" si="3"/>
        <v/>
      </c>
      <c r="L37" s="15" t="str">
        <f t="shared" si="3"/>
        <v/>
      </c>
    </row>
    <row r="38" spans="2:12" x14ac:dyDescent="0.25">
      <c r="B38" s="38"/>
      <c r="C38" s="6">
        <v>6</v>
      </c>
      <c r="D38" s="14" t="str">
        <f t="shared" si="2"/>
        <v/>
      </c>
      <c r="E38" s="14" t="str">
        <f t="shared" si="3"/>
        <v/>
      </c>
      <c r="F38" s="14" t="str">
        <f t="shared" si="3"/>
        <v/>
      </c>
      <c r="G38" s="14" t="str">
        <f t="shared" si="3"/>
        <v/>
      </c>
      <c r="H38" s="14" t="str">
        <f t="shared" si="3"/>
        <v/>
      </c>
      <c r="I38" s="14" t="str">
        <f t="shared" si="3"/>
        <v/>
      </c>
      <c r="J38" s="14" t="str">
        <f t="shared" si="3"/>
        <v/>
      </c>
      <c r="K38" s="14" t="str">
        <f t="shared" si="3"/>
        <v/>
      </c>
      <c r="L38" s="15" t="str">
        <f t="shared" si="3"/>
        <v/>
      </c>
    </row>
    <row r="39" spans="2:12" x14ac:dyDescent="0.25">
      <c r="B39" s="38"/>
      <c r="C39" s="6">
        <v>7</v>
      </c>
      <c r="D39" s="14" t="str">
        <f t="shared" si="2"/>
        <v/>
      </c>
      <c r="E39" s="14" t="str">
        <f t="shared" si="3"/>
        <v/>
      </c>
      <c r="F39" s="14" t="str">
        <f t="shared" si="3"/>
        <v/>
      </c>
      <c r="G39" s="14" t="str">
        <f t="shared" si="3"/>
        <v/>
      </c>
      <c r="H39" s="14" t="str">
        <f t="shared" si="3"/>
        <v/>
      </c>
      <c r="I39" s="14" t="str">
        <f t="shared" si="3"/>
        <v/>
      </c>
      <c r="J39" s="14" t="str">
        <f t="shared" si="3"/>
        <v/>
      </c>
      <c r="K39" s="14" t="str">
        <f t="shared" si="3"/>
        <v/>
      </c>
      <c r="L39" s="15" t="str">
        <f t="shared" si="3"/>
        <v/>
      </c>
    </row>
    <row r="40" spans="2:12" x14ac:dyDescent="0.25">
      <c r="B40" s="38"/>
      <c r="C40" s="6">
        <v>8</v>
      </c>
      <c r="D40" s="14" t="str">
        <f t="shared" si="2"/>
        <v/>
      </c>
      <c r="E40" s="14" t="str">
        <f t="shared" si="3"/>
        <v/>
      </c>
      <c r="F40" s="14" t="str">
        <f t="shared" si="3"/>
        <v/>
      </c>
      <c r="G40" s="14" t="str">
        <f t="shared" si="3"/>
        <v/>
      </c>
      <c r="H40" s="14" t="str">
        <f t="shared" si="3"/>
        <v/>
      </c>
      <c r="I40" s="14" t="str">
        <f t="shared" si="3"/>
        <v/>
      </c>
      <c r="J40" s="14" t="str">
        <f t="shared" si="3"/>
        <v/>
      </c>
      <c r="K40" s="14" t="str">
        <f t="shared" si="3"/>
        <v/>
      </c>
      <c r="L40" s="15" t="str">
        <f t="shared" si="3"/>
        <v/>
      </c>
    </row>
    <row r="41" spans="2:12" x14ac:dyDescent="0.25">
      <c r="B41" s="38"/>
      <c r="C41" s="6">
        <v>9</v>
      </c>
      <c r="D41" s="14" t="str">
        <f t="shared" si="2"/>
        <v/>
      </c>
      <c r="E41" s="14" t="str">
        <f t="shared" si="3"/>
        <v/>
      </c>
      <c r="F41" s="14" t="str">
        <f t="shared" si="3"/>
        <v/>
      </c>
      <c r="G41" s="14" t="str">
        <f t="shared" si="3"/>
        <v/>
      </c>
      <c r="H41" s="14" t="str">
        <f t="shared" si="3"/>
        <v/>
      </c>
      <c r="I41" s="14" t="str">
        <f t="shared" si="3"/>
        <v/>
      </c>
      <c r="J41" s="14" t="str">
        <f t="shared" si="3"/>
        <v/>
      </c>
      <c r="K41" s="14" t="str">
        <f t="shared" si="3"/>
        <v/>
      </c>
      <c r="L41" s="15" t="str">
        <f t="shared" si="3"/>
        <v/>
      </c>
    </row>
    <row r="42" spans="2:12" ht="15.75" thickBot="1" x14ac:dyDescent="0.3">
      <c r="B42" s="39"/>
      <c r="C42" s="7">
        <v>10</v>
      </c>
      <c r="D42" s="32" t="str">
        <f t="shared" si="2"/>
        <v/>
      </c>
      <c r="E42" s="32" t="str">
        <f t="shared" si="3"/>
        <v/>
      </c>
      <c r="F42" s="32" t="str">
        <f t="shared" si="3"/>
        <v/>
      </c>
      <c r="G42" s="32" t="str">
        <f t="shared" si="3"/>
        <v/>
      </c>
      <c r="H42" s="32" t="str">
        <f t="shared" si="3"/>
        <v/>
      </c>
      <c r="I42" s="32" t="str">
        <f t="shared" si="3"/>
        <v/>
      </c>
      <c r="J42" s="32" t="str">
        <f t="shared" si="3"/>
        <v/>
      </c>
      <c r="K42" s="32" t="str">
        <f t="shared" si="3"/>
        <v/>
      </c>
      <c r="L42" s="33" t="str">
        <f t="shared" si="3"/>
        <v/>
      </c>
    </row>
    <row r="44" spans="2:12" hidden="1" x14ac:dyDescent="0.25"/>
    <row r="45" spans="2:12" hidden="1" x14ac:dyDescent="0.25">
      <c r="C45" s="19" t="s">
        <v>10</v>
      </c>
      <c r="D45" s="20"/>
      <c r="E45" s="20"/>
      <c r="F45" s="20"/>
      <c r="G45" s="20"/>
      <c r="H45" s="20"/>
      <c r="I45" s="20"/>
      <c r="J45" s="21"/>
    </row>
    <row r="46" spans="2:12" hidden="1" x14ac:dyDescent="0.25">
      <c r="B46" s="18"/>
      <c r="C46" s="22" t="s">
        <v>8</v>
      </c>
      <c r="E46" s="23"/>
      <c r="F46" s="18"/>
      <c r="I46" s="24">
        <f>D8-'Calcul dilatation'!C4</f>
        <v>-20</v>
      </c>
      <c r="J46" s="25"/>
    </row>
    <row r="47" spans="2:12" hidden="1" x14ac:dyDescent="0.25">
      <c r="B47" s="18"/>
      <c r="C47" s="22" t="s">
        <v>7</v>
      </c>
      <c r="F47" s="18"/>
      <c r="I47" s="23">
        <f>I46*'Calcul dilatation'!C2*'Calcul dilatation'!C3</f>
        <v>-0.18479999999999996</v>
      </c>
      <c r="J47" s="26" t="s">
        <v>1</v>
      </c>
    </row>
    <row r="48" spans="2:12" ht="15.75" hidden="1" thickBot="1" x14ac:dyDescent="0.3">
      <c r="B48" s="18"/>
      <c r="C48" s="27" t="s">
        <v>9</v>
      </c>
      <c r="D48" s="28"/>
      <c r="E48" s="28"/>
      <c r="F48" s="29"/>
      <c r="G48" s="28"/>
      <c r="H48" s="28"/>
      <c r="I48" s="30">
        <f>I47+'Calcul dilatation'!C3</f>
        <v>131.8152</v>
      </c>
      <c r="J48" s="31" t="s">
        <v>1</v>
      </c>
    </row>
    <row r="49" spans="2:6" hidden="1" x14ac:dyDescent="0.25">
      <c r="B49" s="18"/>
      <c r="C49" s="18"/>
      <c r="D49" s="18"/>
      <c r="E49" s="18"/>
      <c r="F49" s="18"/>
    </row>
  </sheetData>
  <mergeCells count="12">
    <mergeCell ref="B33:B42"/>
    <mergeCell ref="B2:E2"/>
    <mergeCell ref="F2:T2"/>
    <mergeCell ref="B4:E4"/>
    <mergeCell ref="F4:T4"/>
    <mergeCell ref="B6:L6"/>
    <mergeCell ref="B7:C7"/>
    <mergeCell ref="B8:C8"/>
    <mergeCell ref="B9:B18"/>
    <mergeCell ref="B20:L20"/>
    <mergeCell ref="B21:B30"/>
    <mergeCell ref="B32:L32"/>
  </mergeCells>
  <pageMargins left="0.7" right="0.7" top="0.75" bottom="0.75" header="0.3" footer="0.3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9E665-3929-4C4F-BCB0-349D0D0C88AC}">
  <sheetPr>
    <pageSetUpPr fitToPage="1"/>
  </sheetPr>
  <dimension ref="B1:T49"/>
  <sheetViews>
    <sheetView showGridLines="0" zoomScaleNormal="100" workbookViewId="0">
      <selection activeCell="D7" sqref="D7"/>
    </sheetView>
  </sheetViews>
  <sheetFormatPr baseColWidth="10" defaultRowHeight="15" x14ac:dyDescent="0.25"/>
  <cols>
    <col min="1" max="1" width="2" customWidth="1"/>
    <col min="2" max="2" width="3.28515625" customWidth="1"/>
    <col min="3" max="12" width="8.7109375" customWidth="1"/>
    <col min="20" max="20" width="14.7109375" customWidth="1"/>
    <col min="21" max="21" width="2.42578125" customWidth="1"/>
  </cols>
  <sheetData>
    <row r="1" spans="2:20" ht="6" customHeight="1" thickBot="1" x14ac:dyDescent="0.3"/>
    <row r="2" spans="2:20" ht="53.25" customHeight="1" thickBot="1" x14ac:dyDescent="0.3">
      <c r="B2" s="40"/>
      <c r="C2" s="41"/>
      <c r="D2" s="41"/>
      <c r="E2" s="41"/>
      <c r="F2" s="42" t="s">
        <v>11</v>
      </c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3"/>
    </row>
    <row r="3" spans="2:20" ht="12" customHeight="1" thickBot="1" x14ac:dyDescent="0.3"/>
    <row r="4" spans="2:20" s="2" customFormat="1" ht="25.5" customHeight="1" thickBot="1" x14ac:dyDescent="0.3">
      <c r="B4" s="36" t="s">
        <v>12</v>
      </c>
      <c r="C4" s="36"/>
      <c r="D4" s="36"/>
      <c r="E4" s="37"/>
      <c r="F4" s="44" t="s">
        <v>13</v>
      </c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5"/>
    </row>
    <row r="5" spans="2:20" ht="15.75" thickBot="1" x14ac:dyDescent="0.3"/>
    <row r="6" spans="2:20" ht="16.5" thickBot="1" x14ac:dyDescent="0.3">
      <c r="B6" s="46" t="s">
        <v>14</v>
      </c>
      <c r="C6" s="47"/>
      <c r="D6" s="47"/>
      <c r="E6" s="47"/>
      <c r="F6" s="47"/>
      <c r="G6" s="47"/>
      <c r="H6" s="47"/>
      <c r="I6" s="47"/>
      <c r="J6" s="47"/>
      <c r="K6" s="47"/>
      <c r="L6" s="48"/>
    </row>
    <row r="7" spans="2:20" ht="15.75" thickBot="1" x14ac:dyDescent="0.3">
      <c r="B7" s="49" t="s">
        <v>0</v>
      </c>
      <c r="C7" s="50"/>
      <c r="D7" s="34">
        <v>44391</v>
      </c>
      <c r="E7" s="34">
        <v>44433</v>
      </c>
      <c r="F7" s="34">
        <v>44466</v>
      </c>
      <c r="G7" s="34">
        <v>44515</v>
      </c>
      <c r="H7" s="34">
        <v>44546</v>
      </c>
      <c r="I7" s="34">
        <v>44578</v>
      </c>
      <c r="J7" s="34">
        <v>44617</v>
      </c>
      <c r="K7" s="34">
        <v>44639</v>
      </c>
      <c r="L7" s="35">
        <v>44671</v>
      </c>
    </row>
    <row r="8" spans="2:20" ht="15.75" thickBot="1" x14ac:dyDescent="0.3">
      <c r="B8" s="49" t="s">
        <v>19</v>
      </c>
      <c r="C8" s="50"/>
      <c r="D8" s="10">
        <v>28</v>
      </c>
      <c r="E8" s="10">
        <v>30</v>
      </c>
      <c r="F8" s="10">
        <v>21</v>
      </c>
      <c r="G8" s="10">
        <v>12</v>
      </c>
      <c r="H8" s="10">
        <v>9</v>
      </c>
      <c r="I8" s="10">
        <v>8</v>
      </c>
      <c r="J8" s="10">
        <v>10</v>
      </c>
      <c r="K8" s="10">
        <v>15</v>
      </c>
      <c r="L8" s="11">
        <v>19</v>
      </c>
    </row>
    <row r="9" spans="2:20" ht="15" customHeight="1" x14ac:dyDescent="0.25">
      <c r="B9" s="38" t="s">
        <v>15</v>
      </c>
      <c r="C9" s="9">
        <v>1</v>
      </c>
      <c r="D9" s="14">
        <v>10.8</v>
      </c>
      <c r="E9" s="14">
        <v>11.2</v>
      </c>
      <c r="F9" s="14">
        <v>17.899999999999999</v>
      </c>
      <c r="G9" s="14">
        <v>14</v>
      </c>
      <c r="H9" s="14">
        <v>14.7</v>
      </c>
      <c r="I9" s="14">
        <v>16</v>
      </c>
      <c r="J9" s="14">
        <v>17</v>
      </c>
      <c r="K9" s="14">
        <v>16.5</v>
      </c>
      <c r="L9" s="15">
        <v>16.2</v>
      </c>
    </row>
    <row r="10" spans="2:20" x14ac:dyDescent="0.25">
      <c r="B10" s="38"/>
      <c r="C10" s="6">
        <v>2</v>
      </c>
      <c r="D10" s="16">
        <v>10.1</v>
      </c>
      <c r="E10" s="16">
        <v>10.5</v>
      </c>
      <c r="F10" s="16">
        <v>11.5</v>
      </c>
      <c r="G10" s="16">
        <v>10</v>
      </c>
      <c r="H10" s="16">
        <v>11.3</v>
      </c>
      <c r="I10" s="16">
        <v>13.4</v>
      </c>
      <c r="J10" s="16">
        <v>14.9</v>
      </c>
      <c r="K10" s="16">
        <v>16.600000000000001</v>
      </c>
      <c r="L10" s="17">
        <v>17.5</v>
      </c>
    </row>
    <row r="11" spans="2:20" x14ac:dyDescent="0.25">
      <c r="B11" s="38"/>
      <c r="C11" s="6">
        <v>3</v>
      </c>
      <c r="D11" s="16">
        <v>12</v>
      </c>
      <c r="E11" s="16">
        <v>15</v>
      </c>
      <c r="F11" s="16">
        <v>14</v>
      </c>
      <c r="G11" s="16">
        <v>13</v>
      </c>
      <c r="H11" s="16">
        <v>14.8</v>
      </c>
      <c r="I11" s="16">
        <v>16.7</v>
      </c>
      <c r="J11" s="16">
        <v>18.8</v>
      </c>
      <c r="K11" s="16">
        <v>18.899999999999999</v>
      </c>
      <c r="L11" s="17">
        <v>18</v>
      </c>
    </row>
    <row r="12" spans="2:20" x14ac:dyDescent="0.25">
      <c r="B12" s="38"/>
      <c r="C12" s="6">
        <v>4</v>
      </c>
      <c r="D12" s="1"/>
      <c r="E12" s="1"/>
      <c r="F12" s="1"/>
      <c r="G12" s="1"/>
      <c r="H12" s="1"/>
      <c r="I12" s="1"/>
      <c r="J12" s="1"/>
      <c r="K12" s="1"/>
      <c r="L12" s="3"/>
    </row>
    <row r="13" spans="2:20" x14ac:dyDescent="0.25">
      <c r="B13" s="38"/>
      <c r="C13" s="6">
        <v>5</v>
      </c>
      <c r="D13" s="1"/>
      <c r="E13" s="1"/>
      <c r="F13" s="1"/>
      <c r="G13" s="1"/>
      <c r="H13" s="1"/>
      <c r="I13" s="1"/>
      <c r="J13" s="1"/>
      <c r="K13" s="1"/>
      <c r="L13" s="3"/>
    </row>
    <row r="14" spans="2:20" x14ac:dyDescent="0.25">
      <c r="B14" s="38"/>
      <c r="C14" s="6">
        <v>6</v>
      </c>
      <c r="D14" s="1"/>
      <c r="E14" s="1"/>
      <c r="F14" s="1"/>
      <c r="G14" s="1"/>
      <c r="H14" s="1"/>
      <c r="I14" s="1"/>
      <c r="J14" s="1"/>
      <c r="K14" s="1"/>
      <c r="L14" s="3"/>
    </row>
    <row r="15" spans="2:20" x14ac:dyDescent="0.25">
      <c r="B15" s="38"/>
      <c r="C15" s="6">
        <v>7</v>
      </c>
      <c r="D15" s="1"/>
      <c r="E15" s="1"/>
      <c r="F15" s="1"/>
      <c r="G15" s="1"/>
      <c r="H15" s="1"/>
      <c r="I15" s="1"/>
      <c r="J15" s="1"/>
      <c r="K15" s="1"/>
      <c r="L15" s="3"/>
    </row>
    <row r="16" spans="2:20" x14ac:dyDescent="0.25">
      <c r="B16" s="38"/>
      <c r="C16" s="6">
        <v>8</v>
      </c>
      <c r="D16" s="1"/>
      <c r="E16" s="1"/>
      <c r="F16" s="1"/>
      <c r="G16" s="1"/>
      <c r="H16" s="1"/>
      <c r="I16" s="1"/>
      <c r="J16" s="1"/>
      <c r="K16" s="1"/>
      <c r="L16" s="3"/>
    </row>
    <row r="17" spans="2:12" x14ac:dyDescent="0.25">
      <c r="B17" s="38"/>
      <c r="C17" s="6">
        <v>9</v>
      </c>
      <c r="D17" s="1"/>
      <c r="E17" s="1"/>
      <c r="F17" s="1"/>
      <c r="G17" s="1"/>
      <c r="H17" s="1"/>
      <c r="I17" s="1"/>
      <c r="J17" s="1"/>
      <c r="K17" s="1"/>
      <c r="L17" s="3"/>
    </row>
    <row r="18" spans="2:12" ht="15.75" thickBot="1" x14ac:dyDescent="0.3">
      <c r="B18" s="39"/>
      <c r="C18" s="7">
        <v>10</v>
      </c>
      <c r="D18" s="4"/>
      <c r="E18" s="4"/>
      <c r="F18" s="4"/>
      <c r="G18" s="4"/>
      <c r="H18" s="4"/>
      <c r="I18" s="4"/>
      <c r="J18" s="4"/>
      <c r="K18" s="4"/>
      <c r="L18" s="5"/>
    </row>
    <row r="19" spans="2:12" ht="13.5" customHeight="1" thickBot="1" x14ac:dyDescent="0.3"/>
    <row r="20" spans="2:12" ht="15.75" x14ac:dyDescent="0.25">
      <c r="B20" s="46" t="s">
        <v>16</v>
      </c>
      <c r="C20" s="47"/>
      <c r="D20" s="47"/>
      <c r="E20" s="47"/>
      <c r="F20" s="47"/>
      <c r="G20" s="47"/>
      <c r="H20" s="47"/>
      <c r="I20" s="47"/>
      <c r="J20" s="47"/>
      <c r="K20" s="47"/>
      <c r="L20" s="48"/>
    </row>
    <row r="21" spans="2:12" ht="15" customHeight="1" x14ac:dyDescent="0.25">
      <c r="B21" s="38" t="s">
        <v>15</v>
      </c>
      <c r="C21" s="9">
        <v>1</v>
      </c>
      <c r="D21" s="14">
        <f>IF(D9&lt;&gt;"",D9,"")</f>
        <v>10.8</v>
      </c>
      <c r="E21" s="14">
        <f>IF(E9&lt;&gt;0,E9+($I$48+E9)*(E$8-$D$8)*'Calcul dilatation'!$C$2,"")</f>
        <v>11.220058348799999</v>
      </c>
      <c r="F21" s="14">
        <f>IF(F9&lt;&gt;0,F9+($I$48+F9)*(F$8-$D$8)*'Calcul dilatation'!$C$2,"")</f>
        <v>17.826512779199998</v>
      </c>
      <c r="G21" s="14">
        <f>IF(G9&lt;&gt;0,G9+($I$48+G9)*(G$8-$D$8)*'Calcul dilatation'!$C$2,"")</f>
        <v>13.836397209599999</v>
      </c>
      <c r="H21" s="14">
        <f>IF(H9&lt;&gt;0,H9+($I$48+H9)*(H$8-$D$8)*'Calcul dilatation'!$C$2,"")</f>
        <v>14.5047906864</v>
      </c>
      <c r="I21" s="14">
        <f>IF(I9&lt;&gt;0,I9+($I$48+I9)*(I$8-$D$8)*'Calcul dilatation'!$C$2,"")</f>
        <v>15.792696511999999</v>
      </c>
      <c r="J21" s="14">
        <f>IF(J9&lt;&gt;0,J9+($I$48+J9)*(J$8-$D$8)*'Calcul dilatation'!$C$2,"")</f>
        <v>16.812166860800001</v>
      </c>
      <c r="K21" s="14">
        <f>IF(K9&lt;&gt;0,K9+($I$48+K9)*(K$8-$D$8)*'Calcul dilatation'!$C$2,"")</f>
        <v>16.3647977328</v>
      </c>
      <c r="L21" s="15">
        <f>IF(L9&lt;&gt;0,L9+($I$48+L9)*(L$8-$D$8)*'Calcul dilatation'!$C$2,"")</f>
        <v>16.106587430399998</v>
      </c>
    </row>
    <row r="22" spans="2:12" x14ac:dyDescent="0.25">
      <c r="B22" s="38"/>
      <c r="C22" s="6">
        <v>2</v>
      </c>
      <c r="D22" s="14">
        <f t="shared" ref="D22:D30" si="0">IF(D10&lt;&gt;"",D10,"")</f>
        <v>10.1</v>
      </c>
      <c r="E22" s="14">
        <f>IF(E10&lt;&gt;0,E10+($I$48+E10)*(E$8-$D$8)*'Calcul dilatation'!$C$2,"")</f>
        <v>10.5199603488</v>
      </c>
      <c r="F22" s="14">
        <f>IF(F10&lt;&gt;0,F10+($I$48+F10)*(F$8-$D$8)*'Calcul dilatation'!$C$2,"")</f>
        <v>11.429648779200001</v>
      </c>
      <c r="G22" s="14">
        <f>IF(G10&lt;&gt;0,G10+($I$48+G10)*(G$8-$D$8)*'Calcul dilatation'!$C$2,"")</f>
        <v>9.8408772096000003</v>
      </c>
      <c r="H22" s="14">
        <f>IF(H10&lt;&gt;0,H10+($I$48+H10)*(H$8-$D$8)*'Calcul dilatation'!$C$2,"")</f>
        <v>11.109312686400001</v>
      </c>
      <c r="I22" s="14">
        <f>IF(I10&lt;&gt;0,I10+($I$48+I10)*(I$8-$D$8)*'Calcul dilatation'!$C$2,"")</f>
        <v>13.196336512</v>
      </c>
      <c r="J22" s="14">
        <f>IF(J10&lt;&gt;0,J10+($I$48+J10)*(J$8-$D$8)*'Calcul dilatation'!$C$2,"")</f>
        <v>14.7148128608</v>
      </c>
      <c r="K22" s="14">
        <f>IF(K10&lt;&gt;0,K10+($I$48+K10)*(K$8-$D$8)*'Calcul dilatation'!$C$2,"")</f>
        <v>16.4647067328</v>
      </c>
      <c r="L22" s="15">
        <f>IF(L10&lt;&gt;0,L10+($I$48+L10)*(L$8-$D$8)*'Calcul dilatation'!$C$2,"")</f>
        <v>17.405768430399998</v>
      </c>
    </row>
    <row r="23" spans="2:12" x14ac:dyDescent="0.25">
      <c r="B23" s="38"/>
      <c r="C23" s="6">
        <v>3</v>
      </c>
      <c r="D23" s="14">
        <f t="shared" si="0"/>
        <v>12</v>
      </c>
      <c r="E23" s="14">
        <f>IF(E11&lt;&gt;0,E11+($I$48+E11)*(E$8-$D$8)*'Calcul dilatation'!$C$2,"")</f>
        <v>15.020590348800001</v>
      </c>
      <c r="F23" s="14">
        <f>IF(F11&lt;&gt;0,F11+($I$48+F11)*(F$8-$D$8)*'Calcul dilatation'!$C$2,"")</f>
        <v>13.928423779199999</v>
      </c>
      <c r="G23" s="14">
        <f>IF(G11&lt;&gt;0,G11+($I$48+G11)*(G$8-$D$8)*'Calcul dilatation'!$C$2,"")</f>
        <v>12.8375172096</v>
      </c>
      <c r="H23" s="14">
        <f>IF(H11&lt;&gt;0,H11+($I$48+H11)*(H$8-$D$8)*'Calcul dilatation'!$C$2,"")</f>
        <v>14.604657686400001</v>
      </c>
      <c r="I23" s="14">
        <f>IF(I11&lt;&gt;0,I11+($I$48+I11)*(I$8-$D$8)*'Calcul dilatation'!$C$2,"")</f>
        <v>16.491716512</v>
      </c>
      <c r="J23" s="14">
        <f>IF(J11&lt;&gt;0,J11+($I$48+J11)*(J$8-$D$8)*'Calcul dilatation'!$C$2,"")</f>
        <v>18.609898860800001</v>
      </c>
      <c r="K23" s="14">
        <f>IF(K11&lt;&gt;0,K11+($I$48+K11)*(K$8-$D$8)*'Calcul dilatation'!$C$2,"")</f>
        <v>18.762613732799998</v>
      </c>
      <c r="L23" s="15">
        <f>IF(L11&lt;&gt;0,L11+($I$48+L11)*(L$8-$D$8)*'Calcul dilatation'!$C$2,"")</f>
        <v>17.905453430400001</v>
      </c>
    </row>
    <row r="24" spans="2:12" x14ac:dyDescent="0.25">
      <c r="B24" s="38"/>
      <c r="C24" s="6">
        <v>4</v>
      </c>
      <c r="D24" s="14" t="str">
        <f t="shared" si="0"/>
        <v/>
      </c>
      <c r="E24" s="14" t="str">
        <f>IF(E12&lt;&gt;0,E12+($I$48+E12)*(E$8-$D$8)*'Calcul dilatation'!$C$2,"")</f>
        <v/>
      </c>
      <c r="F24" s="14" t="str">
        <f>IF(F12&lt;&gt;0,F12+($I$48+F12)*(F$8-$D$8)*'Calcul dilatation'!$C$2,"")</f>
        <v/>
      </c>
      <c r="G24" s="14" t="str">
        <f>IF(G12&lt;&gt;0,G12+($I$48+G12)*(G$8-$D$8)*'Calcul dilatation'!$C$2,"")</f>
        <v/>
      </c>
      <c r="H24" s="14" t="str">
        <f>IF(H12&lt;&gt;0,H12+($I$48+H12)*(H$8-$D$8)*'Calcul dilatation'!$C$2,"")</f>
        <v/>
      </c>
      <c r="I24" s="14" t="str">
        <f>IF(I12&lt;&gt;0,I12+($I$48+I12)*(I$8-$D$8)*'Calcul dilatation'!$C$2,"")</f>
        <v/>
      </c>
      <c r="J24" s="14" t="str">
        <f>IF(J12&lt;&gt;0,J12+($I$48+J12)*(J$8-$D$8)*'Calcul dilatation'!$C$2,"")</f>
        <v/>
      </c>
      <c r="K24" s="14" t="str">
        <f>IF(K12&lt;&gt;0,K12+($I$48+K12)*(K$8-$D$8)*'Calcul dilatation'!$C$2,"")</f>
        <v/>
      </c>
      <c r="L24" s="15" t="str">
        <f>IF(L12&lt;&gt;0,L12+($I$48+L12)*(L$8-$D$8)*'Calcul dilatation'!$C$2,"")</f>
        <v/>
      </c>
    </row>
    <row r="25" spans="2:12" x14ac:dyDescent="0.25">
      <c r="B25" s="38"/>
      <c r="C25" s="6">
        <v>5</v>
      </c>
      <c r="D25" s="14" t="str">
        <f t="shared" si="0"/>
        <v/>
      </c>
      <c r="E25" s="14" t="str">
        <f>IF(E13&lt;&gt;0,E13+($I$48+E13)*(E$8-$D$8)*'Calcul dilatation'!$C$2,"")</f>
        <v/>
      </c>
      <c r="F25" s="14" t="str">
        <f>IF(F13&lt;&gt;0,F13+($I$48+F13)*(F$8-$D$8)*'Calcul dilatation'!$C$2,"")</f>
        <v/>
      </c>
      <c r="G25" s="14" t="str">
        <f>IF(G13&lt;&gt;0,G13+($I$48+G13)*(G$8-$D$8)*'Calcul dilatation'!$C$2,"")</f>
        <v/>
      </c>
      <c r="H25" s="14" t="str">
        <f>IF(H13&lt;&gt;0,H13+($I$48+H13)*(H$8-$D$8)*'Calcul dilatation'!$C$2,"")</f>
        <v/>
      </c>
      <c r="I25" s="14" t="str">
        <f>IF(I13&lt;&gt;0,I13+($I$48+I13)*(I$8-$D$8)*'Calcul dilatation'!$C$2,"")</f>
        <v/>
      </c>
      <c r="J25" s="14" t="str">
        <f>IF(J13&lt;&gt;0,J13+($I$48+J13)*(J$8-$D$8)*'Calcul dilatation'!$C$2,"")</f>
        <v/>
      </c>
      <c r="K25" s="14" t="str">
        <f>IF(K13&lt;&gt;0,K13+($I$48+K13)*(K$8-$D$8)*'Calcul dilatation'!$C$2,"")</f>
        <v/>
      </c>
      <c r="L25" s="15" t="str">
        <f>IF(L13&lt;&gt;0,L13+($I$48+L13)*(L$8-$D$8)*'Calcul dilatation'!$C$2,"")</f>
        <v/>
      </c>
    </row>
    <row r="26" spans="2:12" x14ac:dyDescent="0.25">
      <c r="B26" s="38"/>
      <c r="C26" s="6">
        <v>6</v>
      </c>
      <c r="D26" s="14" t="str">
        <f t="shared" si="0"/>
        <v/>
      </c>
      <c r="E26" s="14" t="str">
        <f>IF(E14&lt;&gt;0,E14+($I$48+E14)*(E$8-$D$8)*'Calcul dilatation'!$C$2,"")</f>
        <v/>
      </c>
      <c r="F26" s="14" t="str">
        <f>IF(F14&lt;&gt;0,F14+($I$48+F14)*(F$8-$D$8)*'Calcul dilatation'!$C$2,"")</f>
        <v/>
      </c>
      <c r="G26" s="14" t="str">
        <f>IF(G14&lt;&gt;0,G14+($I$48+G14)*(G$8-$D$8)*'Calcul dilatation'!$C$2,"")</f>
        <v/>
      </c>
      <c r="H26" s="14" t="str">
        <f>IF(H14&lt;&gt;0,H14+($I$48+H14)*(H$8-$D$8)*'Calcul dilatation'!$C$2,"")</f>
        <v/>
      </c>
      <c r="I26" s="14" t="str">
        <f>IF(I14&lt;&gt;0,I14+($I$48+I14)*(I$8-$D$8)*'Calcul dilatation'!$C$2,"")</f>
        <v/>
      </c>
      <c r="J26" s="14" t="str">
        <f>IF(J14&lt;&gt;0,J14+($I$48+J14)*(J$8-$D$8)*'Calcul dilatation'!$C$2,"")</f>
        <v/>
      </c>
      <c r="K26" s="14" t="str">
        <f>IF(K14&lt;&gt;0,K14+($I$48+K14)*(K$8-$D$8)*'Calcul dilatation'!$C$2,"")</f>
        <v/>
      </c>
      <c r="L26" s="15" t="str">
        <f>IF(L14&lt;&gt;0,L14+($I$48+L14)*(L$8-$D$8)*'Calcul dilatation'!$C$2,"")</f>
        <v/>
      </c>
    </row>
    <row r="27" spans="2:12" x14ac:dyDescent="0.25">
      <c r="B27" s="38"/>
      <c r="C27" s="6">
        <v>7</v>
      </c>
      <c r="D27" s="14" t="str">
        <f t="shared" si="0"/>
        <v/>
      </c>
      <c r="E27" s="14" t="str">
        <f>IF(E15&lt;&gt;0,E15+($I$48+E15)*(E$8-$D$8)*'Calcul dilatation'!$C$2,"")</f>
        <v/>
      </c>
      <c r="F27" s="14" t="str">
        <f>IF(F15&lt;&gt;0,F15+($I$48+F15)*(F$8-$D$8)*'Calcul dilatation'!$C$2,"")</f>
        <v/>
      </c>
      <c r="G27" s="14" t="str">
        <f>IF(G15&lt;&gt;0,G15+($I$48+G15)*(G$8-$D$8)*'Calcul dilatation'!$C$2,"")</f>
        <v/>
      </c>
      <c r="H27" s="14" t="str">
        <f>IF(H15&lt;&gt;0,H15+($I$48+H15)*(H$8-$D$8)*'Calcul dilatation'!$C$2,"")</f>
        <v/>
      </c>
      <c r="I27" s="14" t="str">
        <f>IF(I15&lt;&gt;0,I15+($I$48+I15)*(I$8-$D$8)*'Calcul dilatation'!$C$2,"")</f>
        <v/>
      </c>
      <c r="J27" s="14" t="str">
        <f>IF(J15&lt;&gt;0,J15+($I$48+J15)*(J$8-$D$8)*'Calcul dilatation'!$C$2,"")</f>
        <v/>
      </c>
      <c r="K27" s="14" t="str">
        <f>IF(K15&lt;&gt;0,K15+($I$48+K15)*(K$8-$D$8)*'Calcul dilatation'!$C$2,"")</f>
        <v/>
      </c>
      <c r="L27" s="15" t="str">
        <f>IF(L15&lt;&gt;0,L15+($I$48+L15)*(L$8-$D$8)*'Calcul dilatation'!$C$2,"")</f>
        <v/>
      </c>
    </row>
    <row r="28" spans="2:12" x14ac:dyDescent="0.25">
      <c r="B28" s="38"/>
      <c r="C28" s="6">
        <v>8</v>
      </c>
      <c r="D28" s="14" t="str">
        <f t="shared" si="0"/>
        <v/>
      </c>
      <c r="E28" s="14" t="str">
        <f>IF(E16&lt;&gt;0,E16+($I$48+E16)*(E$8-$D$8)*'Calcul dilatation'!$C$2,"")</f>
        <v/>
      </c>
      <c r="F28" s="14" t="str">
        <f>IF(F16&lt;&gt;0,F16+($I$48+F16)*(F$8-$D$8)*'Calcul dilatation'!$C$2,"")</f>
        <v/>
      </c>
      <c r="G28" s="14" t="str">
        <f>IF(G16&lt;&gt;0,G16+($I$48+G16)*(G$8-$D$8)*'Calcul dilatation'!$C$2,"")</f>
        <v/>
      </c>
      <c r="H28" s="14" t="str">
        <f>IF(H16&lt;&gt;0,H16+($I$48+H16)*(H$8-$D$8)*'Calcul dilatation'!$C$2,"")</f>
        <v/>
      </c>
      <c r="I28" s="14" t="str">
        <f>IF(I16&lt;&gt;0,I16+($I$48+I16)*(I$8-$D$8)*'Calcul dilatation'!$C$2,"")</f>
        <v/>
      </c>
      <c r="J28" s="14" t="str">
        <f>IF(J16&lt;&gt;0,J16+($I$48+J16)*(J$8-$D$8)*'Calcul dilatation'!$C$2,"")</f>
        <v/>
      </c>
      <c r="K28" s="14" t="str">
        <f>IF(K16&lt;&gt;0,K16+($I$48+K16)*(K$8-$D$8)*'Calcul dilatation'!$C$2,"")</f>
        <v/>
      </c>
      <c r="L28" s="15" t="str">
        <f>IF(L16&lt;&gt;0,L16+($I$48+L16)*(L$8-$D$8)*'Calcul dilatation'!$C$2,"")</f>
        <v/>
      </c>
    </row>
    <row r="29" spans="2:12" x14ac:dyDescent="0.25">
      <c r="B29" s="38"/>
      <c r="C29" s="6">
        <v>9</v>
      </c>
      <c r="D29" s="14" t="str">
        <f t="shared" si="0"/>
        <v/>
      </c>
      <c r="E29" s="14" t="str">
        <f>IF(E17&lt;&gt;0,E17+($I$48+E17)*(E$8-$D$8)*'Calcul dilatation'!$C$2,"")</f>
        <v/>
      </c>
      <c r="F29" s="14" t="str">
        <f>IF(F17&lt;&gt;0,F17+($I$48+F17)*(F$8-$D$8)*'Calcul dilatation'!$C$2,"")</f>
        <v/>
      </c>
      <c r="G29" s="14" t="str">
        <f>IF(G17&lt;&gt;0,G17+($I$48+G17)*(G$8-$D$8)*'Calcul dilatation'!$C$2,"")</f>
        <v/>
      </c>
      <c r="H29" s="14" t="str">
        <f>IF(H17&lt;&gt;0,H17+($I$48+H17)*(H$8-$D$8)*'Calcul dilatation'!$C$2,"")</f>
        <v/>
      </c>
      <c r="I29" s="14" t="str">
        <f>IF(I17&lt;&gt;0,I17+($I$48+I17)*(I$8-$D$8)*'Calcul dilatation'!$C$2,"")</f>
        <v/>
      </c>
      <c r="J29" s="14" t="str">
        <f>IF(J17&lt;&gt;0,J17+($I$48+J17)*(J$8-$D$8)*'Calcul dilatation'!$C$2,"")</f>
        <v/>
      </c>
      <c r="K29" s="14" t="str">
        <f>IF(K17&lt;&gt;0,K17+($I$48+K17)*(K$8-$D$8)*'Calcul dilatation'!$C$2,"")</f>
        <v/>
      </c>
      <c r="L29" s="15" t="str">
        <f>IF(L17&lt;&gt;0,L17+($I$48+L17)*(L$8-$D$8)*'Calcul dilatation'!$C$2,"")</f>
        <v/>
      </c>
    </row>
    <row r="30" spans="2:12" ht="15.75" thickBot="1" x14ac:dyDescent="0.3">
      <c r="B30" s="39"/>
      <c r="C30" s="7">
        <v>10</v>
      </c>
      <c r="D30" s="32" t="str">
        <f t="shared" si="0"/>
        <v/>
      </c>
      <c r="E30" s="32" t="str">
        <f>IF(E18&lt;&gt;0,E18+($I$48+E18)*(E$8-$D$8)*'Calcul dilatation'!$C$2,"")</f>
        <v/>
      </c>
      <c r="F30" s="32" t="str">
        <f>IF(F18&lt;&gt;0,F18+($I$48+F18)*(F$8-$D$8)*'Calcul dilatation'!$C$2,"")</f>
        <v/>
      </c>
      <c r="G30" s="32" t="str">
        <f>IF(G18&lt;&gt;0,G18+($I$48+G18)*(G$8-$D$8)*'Calcul dilatation'!$C$2,"")</f>
        <v/>
      </c>
      <c r="H30" s="32" t="str">
        <f>IF(H18&lt;&gt;0,H18+($I$48+H18)*(H$8-$D$8)*'Calcul dilatation'!$C$2,"")</f>
        <v/>
      </c>
      <c r="I30" s="32" t="str">
        <f>IF(I18&lt;&gt;0,I18+($I$48+I18)*(I$8-$D$8)*'Calcul dilatation'!$C$2,"")</f>
        <v/>
      </c>
      <c r="J30" s="32" t="str">
        <f>IF(J18&lt;&gt;0,J18+($I$48+J18)*(J$8-$D$8)*'Calcul dilatation'!$C$2,"")</f>
        <v/>
      </c>
      <c r="K30" s="32" t="str">
        <f>IF(K18&lt;&gt;0,K18+($I$48+K18)*(K$8-$D$8)*'Calcul dilatation'!$C$2,"")</f>
        <v/>
      </c>
      <c r="L30" s="33" t="str">
        <f>IF(L18&lt;&gt;0,L18+($I$48+L18)*(L$8-$D$8)*'Calcul dilatation'!$C$2,"")</f>
        <v/>
      </c>
    </row>
    <row r="31" spans="2:12" ht="15.75" thickBot="1" x14ac:dyDescent="0.3"/>
    <row r="32" spans="2:12" ht="15.75" x14ac:dyDescent="0.25">
      <c r="B32" s="46" t="s">
        <v>18</v>
      </c>
      <c r="C32" s="47"/>
      <c r="D32" s="47"/>
      <c r="E32" s="47"/>
      <c r="F32" s="47"/>
      <c r="G32" s="47"/>
      <c r="H32" s="47"/>
      <c r="I32" s="47"/>
      <c r="J32" s="47"/>
      <c r="K32" s="47"/>
      <c r="L32" s="48"/>
    </row>
    <row r="33" spans="2:12" ht="15" customHeight="1" x14ac:dyDescent="0.25">
      <c r="B33" s="38" t="s">
        <v>15</v>
      </c>
      <c r="C33" s="9">
        <v>1</v>
      </c>
      <c r="D33" s="14">
        <f>IF(D21&lt;&gt;"",0,"")</f>
        <v>0</v>
      </c>
      <c r="E33" s="14">
        <f>(IF(E21&lt;&gt;"",E21-$D21,""))</f>
        <v>0.42005834879999782</v>
      </c>
      <c r="F33" s="14">
        <f t="shared" ref="F33:L33" si="1">(IF(F21&lt;&gt;"",F21-$D21,""))</f>
        <v>7.0265127791999973</v>
      </c>
      <c r="G33" s="14">
        <f t="shared" si="1"/>
        <v>3.0363972095999987</v>
      </c>
      <c r="H33" s="14">
        <f t="shared" si="1"/>
        <v>3.7047906863999991</v>
      </c>
      <c r="I33" s="14">
        <f t="shared" si="1"/>
        <v>4.9926965119999984</v>
      </c>
      <c r="J33" s="14">
        <f t="shared" si="1"/>
        <v>6.0121668608000007</v>
      </c>
      <c r="K33" s="14">
        <f t="shared" si="1"/>
        <v>5.5647977327999989</v>
      </c>
      <c r="L33" s="15">
        <f t="shared" si="1"/>
        <v>5.3065874303999969</v>
      </c>
    </row>
    <row r="34" spans="2:12" x14ac:dyDescent="0.25">
      <c r="B34" s="38"/>
      <c r="C34" s="6">
        <v>2</v>
      </c>
      <c r="D34" s="14">
        <f t="shared" ref="D34:D42" si="2">IF(D22&lt;&gt;"",0,"")</f>
        <v>0</v>
      </c>
      <c r="E34" s="14">
        <f t="shared" ref="E34:L42" si="3">(IF(E22&lt;&gt;"",E22-$D22,""))</f>
        <v>0.41996034880000011</v>
      </c>
      <c r="F34" s="14">
        <f t="shared" si="3"/>
        <v>1.3296487792000011</v>
      </c>
      <c r="G34" s="14">
        <f t="shared" si="3"/>
        <v>-0.2591227903999993</v>
      </c>
      <c r="H34" s="14">
        <f t="shared" si="3"/>
        <v>1.0093126864000013</v>
      </c>
      <c r="I34" s="14">
        <f t="shared" si="3"/>
        <v>3.0963365120000006</v>
      </c>
      <c r="J34" s="14">
        <f t="shared" si="3"/>
        <v>4.6148128608000007</v>
      </c>
      <c r="K34" s="14">
        <f t="shared" si="3"/>
        <v>6.3647067328000002</v>
      </c>
      <c r="L34" s="15">
        <f t="shared" si="3"/>
        <v>7.3057684303999988</v>
      </c>
    </row>
    <row r="35" spans="2:12" x14ac:dyDescent="0.25">
      <c r="B35" s="38"/>
      <c r="C35" s="6">
        <v>3</v>
      </c>
      <c r="D35" s="14">
        <f t="shared" si="2"/>
        <v>0</v>
      </c>
      <c r="E35" s="14">
        <f t="shared" si="3"/>
        <v>3.0205903488000008</v>
      </c>
      <c r="F35" s="14">
        <f t="shared" si="3"/>
        <v>1.9284237791999992</v>
      </c>
      <c r="G35" s="14">
        <f t="shared" si="3"/>
        <v>0.83751720959999965</v>
      </c>
      <c r="H35" s="14">
        <f t="shared" si="3"/>
        <v>2.6046576864000013</v>
      </c>
      <c r="I35" s="14">
        <f t="shared" si="3"/>
        <v>4.491716512</v>
      </c>
      <c r="J35" s="14">
        <f t="shared" si="3"/>
        <v>6.6098988608000013</v>
      </c>
      <c r="K35" s="14">
        <f t="shared" si="3"/>
        <v>6.7626137327999984</v>
      </c>
      <c r="L35" s="15">
        <f t="shared" si="3"/>
        <v>5.9054534304000015</v>
      </c>
    </row>
    <row r="36" spans="2:12" x14ac:dyDescent="0.25">
      <c r="B36" s="38"/>
      <c r="C36" s="6">
        <v>4</v>
      </c>
      <c r="D36" s="14" t="str">
        <f t="shared" si="2"/>
        <v/>
      </c>
      <c r="E36" s="14" t="str">
        <f t="shared" si="3"/>
        <v/>
      </c>
      <c r="F36" s="14" t="str">
        <f t="shared" si="3"/>
        <v/>
      </c>
      <c r="G36" s="14" t="str">
        <f t="shared" si="3"/>
        <v/>
      </c>
      <c r="H36" s="14" t="str">
        <f t="shared" si="3"/>
        <v/>
      </c>
      <c r="I36" s="14" t="str">
        <f t="shared" si="3"/>
        <v/>
      </c>
      <c r="J36" s="14" t="str">
        <f t="shared" si="3"/>
        <v/>
      </c>
      <c r="K36" s="14" t="str">
        <f t="shared" si="3"/>
        <v/>
      </c>
      <c r="L36" s="15" t="str">
        <f t="shared" si="3"/>
        <v/>
      </c>
    </row>
    <row r="37" spans="2:12" x14ac:dyDescent="0.25">
      <c r="B37" s="38"/>
      <c r="C37" s="6">
        <v>5</v>
      </c>
      <c r="D37" s="14" t="str">
        <f t="shared" si="2"/>
        <v/>
      </c>
      <c r="E37" s="14" t="str">
        <f t="shared" si="3"/>
        <v/>
      </c>
      <c r="F37" s="14" t="str">
        <f t="shared" si="3"/>
        <v/>
      </c>
      <c r="G37" s="14" t="str">
        <f t="shared" si="3"/>
        <v/>
      </c>
      <c r="H37" s="14" t="str">
        <f t="shared" si="3"/>
        <v/>
      </c>
      <c r="I37" s="14" t="str">
        <f t="shared" si="3"/>
        <v/>
      </c>
      <c r="J37" s="14" t="str">
        <f t="shared" si="3"/>
        <v/>
      </c>
      <c r="K37" s="14" t="str">
        <f t="shared" si="3"/>
        <v/>
      </c>
      <c r="L37" s="15" t="str">
        <f t="shared" si="3"/>
        <v/>
      </c>
    </row>
    <row r="38" spans="2:12" x14ac:dyDescent="0.25">
      <c r="B38" s="38"/>
      <c r="C38" s="6">
        <v>6</v>
      </c>
      <c r="D38" s="14" t="str">
        <f t="shared" si="2"/>
        <v/>
      </c>
      <c r="E38" s="14" t="str">
        <f t="shared" si="3"/>
        <v/>
      </c>
      <c r="F38" s="14" t="str">
        <f t="shared" si="3"/>
        <v/>
      </c>
      <c r="G38" s="14" t="str">
        <f t="shared" si="3"/>
        <v/>
      </c>
      <c r="H38" s="14" t="str">
        <f t="shared" si="3"/>
        <v/>
      </c>
      <c r="I38" s="14" t="str">
        <f t="shared" si="3"/>
        <v/>
      </c>
      <c r="J38" s="14" t="str">
        <f t="shared" si="3"/>
        <v/>
      </c>
      <c r="K38" s="14" t="str">
        <f t="shared" si="3"/>
        <v/>
      </c>
      <c r="L38" s="15" t="str">
        <f t="shared" si="3"/>
        <v/>
      </c>
    </row>
    <row r="39" spans="2:12" x14ac:dyDescent="0.25">
      <c r="B39" s="38"/>
      <c r="C39" s="6">
        <v>7</v>
      </c>
      <c r="D39" s="14" t="str">
        <f t="shared" si="2"/>
        <v/>
      </c>
      <c r="E39" s="14" t="str">
        <f t="shared" si="3"/>
        <v/>
      </c>
      <c r="F39" s="14" t="str">
        <f t="shared" si="3"/>
        <v/>
      </c>
      <c r="G39" s="14" t="str">
        <f t="shared" si="3"/>
        <v/>
      </c>
      <c r="H39" s="14" t="str">
        <f t="shared" si="3"/>
        <v/>
      </c>
      <c r="I39" s="14" t="str">
        <f t="shared" si="3"/>
        <v/>
      </c>
      <c r="J39" s="14" t="str">
        <f t="shared" si="3"/>
        <v/>
      </c>
      <c r="K39" s="14" t="str">
        <f t="shared" si="3"/>
        <v/>
      </c>
      <c r="L39" s="15" t="str">
        <f t="shared" si="3"/>
        <v/>
      </c>
    </row>
    <row r="40" spans="2:12" x14ac:dyDescent="0.25">
      <c r="B40" s="38"/>
      <c r="C40" s="6">
        <v>8</v>
      </c>
      <c r="D40" s="14" t="str">
        <f t="shared" si="2"/>
        <v/>
      </c>
      <c r="E40" s="14" t="str">
        <f t="shared" si="3"/>
        <v/>
      </c>
      <c r="F40" s="14" t="str">
        <f t="shared" si="3"/>
        <v/>
      </c>
      <c r="G40" s="14" t="str">
        <f t="shared" si="3"/>
        <v/>
      </c>
      <c r="H40" s="14" t="str">
        <f t="shared" si="3"/>
        <v/>
      </c>
      <c r="I40" s="14" t="str">
        <f t="shared" si="3"/>
        <v/>
      </c>
      <c r="J40" s="14" t="str">
        <f t="shared" si="3"/>
        <v/>
      </c>
      <c r="K40" s="14" t="str">
        <f t="shared" si="3"/>
        <v/>
      </c>
      <c r="L40" s="15" t="str">
        <f t="shared" si="3"/>
        <v/>
      </c>
    </row>
    <row r="41" spans="2:12" x14ac:dyDescent="0.25">
      <c r="B41" s="38"/>
      <c r="C41" s="6">
        <v>9</v>
      </c>
      <c r="D41" s="14" t="str">
        <f t="shared" si="2"/>
        <v/>
      </c>
      <c r="E41" s="14" t="str">
        <f t="shared" si="3"/>
        <v/>
      </c>
      <c r="F41" s="14" t="str">
        <f t="shared" si="3"/>
        <v/>
      </c>
      <c r="G41" s="14" t="str">
        <f t="shared" si="3"/>
        <v/>
      </c>
      <c r="H41" s="14" t="str">
        <f t="shared" si="3"/>
        <v/>
      </c>
      <c r="I41" s="14" t="str">
        <f t="shared" si="3"/>
        <v/>
      </c>
      <c r="J41" s="14" t="str">
        <f t="shared" si="3"/>
        <v/>
      </c>
      <c r="K41" s="14" t="str">
        <f t="shared" si="3"/>
        <v/>
      </c>
      <c r="L41" s="15" t="str">
        <f t="shared" si="3"/>
        <v/>
      </c>
    </row>
    <row r="42" spans="2:12" ht="15.75" thickBot="1" x14ac:dyDescent="0.3">
      <c r="B42" s="39"/>
      <c r="C42" s="7">
        <v>10</v>
      </c>
      <c r="D42" s="32" t="str">
        <f t="shared" si="2"/>
        <v/>
      </c>
      <c r="E42" s="32" t="str">
        <f t="shared" si="3"/>
        <v/>
      </c>
      <c r="F42" s="32" t="str">
        <f t="shared" si="3"/>
        <v/>
      </c>
      <c r="G42" s="32" t="str">
        <f t="shared" si="3"/>
        <v/>
      </c>
      <c r="H42" s="32" t="str">
        <f t="shared" si="3"/>
        <v/>
      </c>
      <c r="I42" s="32" t="str">
        <f t="shared" si="3"/>
        <v/>
      </c>
      <c r="J42" s="32" t="str">
        <f t="shared" si="3"/>
        <v/>
      </c>
      <c r="K42" s="32" t="str">
        <f t="shared" si="3"/>
        <v/>
      </c>
      <c r="L42" s="33" t="str">
        <f t="shared" si="3"/>
        <v/>
      </c>
    </row>
    <row r="44" spans="2:12" ht="15.75" hidden="1" thickBot="1" x14ac:dyDescent="0.3"/>
    <row r="45" spans="2:12" hidden="1" x14ac:dyDescent="0.25">
      <c r="C45" s="19" t="s">
        <v>10</v>
      </c>
      <c r="D45" s="20"/>
      <c r="E45" s="20"/>
      <c r="F45" s="20"/>
      <c r="G45" s="20"/>
      <c r="H45" s="20"/>
      <c r="I45" s="20"/>
      <c r="J45" s="21"/>
    </row>
    <row r="46" spans="2:12" hidden="1" x14ac:dyDescent="0.25">
      <c r="B46" s="18"/>
      <c r="C46" s="22" t="s">
        <v>8</v>
      </c>
      <c r="E46" s="23"/>
      <c r="F46" s="18"/>
      <c r="I46" s="24">
        <f>D8-'Calcul dilatation'!C4</f>
        <v>8</v>
      </c>
      <c r="J46" s="25"/>
    </row>
    <row r="47" spans="2:12" hidden="1" x14ac:dyDescent="0.25">
      <c r="B47" s="18"/>
      <c r="C47" s="22" t="s">
        <v>7</v>
      </c>
      <c r="F47" s="18"/>
      <c r="I47" s="23">
        <f>I46*'Calcul dilatation'!C2*'Calcul dilatation'!C3</f>
        <v>7.392E-2</v>
      </c>
      <c r="J47" s="26" t="s">
        <v>1</v>
      </c>
    </row>
    <row r="48" spans="2:12" ht="15.75" hidden="1" thickBot="1" x14ac:dyDescent="0.3">
      <c r="B48" s="18"/>
      <c r="C48" s="27" t="s">
        <v>9</v>
      </c>
      <c r="D48" s="28"/>
      <c r="E48" s="28"/>
      <c r="F48" s="29"/>
      <c r="G48" s="28"/>
      <c r="H48" s="28"/>
      <c r="I48" s="30">
        <f>I47+'Calcul dilatation'!C3</f>
        <v>132.07391999999999</v>
      </c>
      <c r="J48" s="31" t="s">
        <v>1</v>
      </c>
    </row>
    <row r="49" spans="2:6" hidden="1" x14ac:dyDescent="0.25">
      <c r="B49" s="18"/>
      <c r="C49" s="18"/>
      <c r="D49" s="18"/>
      <c r="E49" s="18"/>
      <c r="F49" s="18"/>
    </row>
  </sheetData>
  <mergeCells count="12">
    <mergeCell ref="B33:B42"/>
    <mergeCell ref="B32:L32"/>
    <mergeCell ref="B20:L20"/>
    <mergeCell ref="B21:B30"/>
    <mergeCell ref="B9:B18"/>
    <mergeCell ref="B4:E4"/>
    <mergeCell ref="B2:E2"/>
    <mergeCell ref="B6:L6"/>
    <mergeCell ref="B7:C7"/>
    <mergeCell ref="B8:C8"/>
    <mergeCell ref="F4:T4"/>
    <mergeCell ref="F2:T2"/>
  </mergeCells>
  <pageMargins left="0.7" right="0.7" top="0.75" bottom="0.75" header="0.3" footer="0.3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60291-E4F6-4B47-8C2B-7035E614EE71}">
  <dimension ref="A1:D10"/>
  <sheetViews>
    <sheetView workbookViewId="0">
      <selection activeCell="B22" sqref="B22"/>
    </sheetView>
  </sheetViews>
  <sheetFormatPr baseColWidth="10" defaultRowHeight="15" x14ac:dyDescent="0.25"/>
  <cols>
    <col min="2" max="2" width="53.140625" bestFit="1" customWidth="1"/>
  </cols>
  <sheetData>
    <row r="1" spans="1:4" x14ac:dyDescent="0.25">
      <c r="A1" s="13"/>
      <c r="B1" s="13"/>
      <c r="C1" s="13"/>
      <c r="D1" s="13"/>
    </row>
    <row r="2" spans="1:4" x14ac:dyDescent="0.25">
      <c r="A2" s="13"/>
      <c r="B2" s="12" t="s">
        <v>2</v>
      </c>
      <c r="C2" s="13">
        <v>6.9999999999999994E-5</v>
      </c>
      <c r="D2" s="13" t="s">
        <v>3</v>
      </c>
    </row>
    <row r="3" spans="1:4" x14ac:dyDescent="0.25">
      <c r="A3" s="13"/>
      <c r="B3" s="13" t="s">
        <v>4</v>
      </c>
      <c r="C3" s="13">
        <v>132</v>
      </c>
      <c r="D3" s="13" t="s">
        <v>1</v>
      </c>
    </row>
    <row r="4" spans="1:4" x14ac:dyDescent="0.25">
      <c r="A4" s="13"/>
      <c r="B4" s="13" t="s">
        <v>5</v>
      </c>
      <c r="C4" s="13">
        <v>20</v>
      </c>
      <c r="D4" s="13" t="s">
        <v>6</v>
      </c>
    </row>
    <row r="5" spans="1:4" x14ac:dyDescent="0.25">
      <c r="A5" s="13"/>
      <c r="B5" s="13"/>
      <c r="C5" s="13"/>
      <c r="D5" s="13"/>
    </row>
    <row r="6" spans="1:4" x14ac:dyDescent="0.25">
      <c r="A6" s="13"/>
      <c r="B6" s="13"/>
      <c r="C6" s="13"/>
      <c r="D6" s="13"/>
    </row>
    <row r="7" spans="1:4" x14ac:dyDescent="0.25">
      <c r="A7" s="13"/>
      <c r="B7" s="13"/>
      <c r="C7" s="13"/>
      <c r="D7" s="13"/>
    </row>
    <row r="8" spans="1:4" x14ac:dyDescent="0.25">
      <c r="A8" s="13"/>
      <c r="B8" s="13"/>
      <c r="C8" s="13"/>
      <c r="D8" s="13"/>
    </row>
    <row r="9" spans="1:4" x14ac:dyDescent="0.25">
      <c r="A9" s="13"/>
      <c r="B9" s="13"/>
      <c r="C9" s="13"/>
      <c r="D9" s="13"/>
    </row>
    <row r="10" spans="1:4" x14ac:dyDescent="0.25">
      <c r="A10" s="13"/>
      <c r="B10" s="13"/>
      <c r="C10" s="13"/>
      <c r="D1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Manual</vt:lpstr>
      <vt:lpstr>G1</vt:lpstr>
      <vt:lpstr>G1 (Example)</vt:lpstr>
      <vt:lpstr>Calcul dilatation</vt:lpstr>
      <vt:lpstr>'G1'!Zone_d_impression</vt:lpstr>
      <vt:lpstr>'G1 (Example)'!Zone_d_impression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</dc:creator>
  <cp:lastModifiedBy>pierr</cp:lastModifiedBy>
  <cp:lastPrinted>2022-05-04T15:36:20Z</cp:lastPrinted>
  <dcterms:created xsi:type="dcterms:W3CDTF">2022-04-22T14:35:31Z</dcterms:created>
  <dcterms:modified xsi:type="dcterms:W3CDTF">2022-09-06T14:31:58Z</dcterms:modified>
</cp:coreProperties>
</file>